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unMishra\Downloads\CMARB_Monthly Portfolio Disclosure_March 2026\"/>
    </mc:Choice>
  </mc:AlternateContent>
  <xr:revisionPtr revIDLastSave="0" documentId="13_ncr:1_{45BC9A92-A771-44EB-B432-907169594974}" xr6:coauthVersionLast="47" xr6:coauthVersionMax="47" xr10:uidLastSave="{00000000-0000-0000-0000-000000000000}"/>
  <bookViews>
    <workbookView xWindow="38280" yWindow="-135" windowWidth="38640" windowHeight="21120" xr2:uid="{8F944C41-B8EE-419F-AF1C-5F2891F4C589}"/>
  </bookViews>
  <sheets>
    <sheet name="CMARB_March2026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7" i="3" l="1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24" i="3"/>
  <c r="H56" i="3"/>
  <c r="H59" i="3" s="1"/>
  <c r="G56" i="3"/>
  <c r="G59" i="3" s="1"/>
  <c r="H107" i="3"/>
  <c r="H108" i="3" s="1"/>
  <c r="G107" i="3"/>
  <c r="G108" i="3" s="1"/>
  <c r="H119" i="3" l="1"/>
  <c r="G119" i="3"/>
</calcChain>
</file>

<file path=xl/sharedStrings.xml><?xml version="1.0" encoding="utf-8"?>
<sst xmlns="http://schemas.openxmlformats.org/spreadsheetml/2006/main" count="410" uniqueCount="297">
  <si>
    <t>Capitalmind Mutual Fund</t>
  </si>
  <si>
    <t>SCHEME NAME :</t>
  </si>
  <si>
    <t>INCEPTION  DATE :</t>
  </si>
  <si>
    <t>Name of the Instrument / Issuer</t>
  </si>
  <si>
    <t>ISIN</t>
  </si>
  <si>
    <t>Rating / Industry^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</si>
  <si>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</si>
  <si>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</si>
  <si>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</si>
  <si>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</si>
  <si>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</si>
  <si>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</si>
  <si>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</si>
  <si>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Bharti Airtel Limited</t>
  </si>
  <si>
    <t>INE397D01024</t>
  </si>
  <si>
    <t>Telecom - Services</t>
  </si>
  <si>
    <t>Bajaj Finance Limited</t>
  </si>
  <si>
    <t>INE296A01032</t>
  </si>
  <si>
    <t>Finance</t>
  </si>
  <si>
    <t>ICICI Bank Limited</t>
  </si>
  <si>
    <t>INE090A01021</t>
  </si>
  <si>
    <t>Banks</t>
  </si>
  <si>
    <t>Pharmaceuticals &amp; Biotechnology</t>
  </si>
  <si>
    <t>Consumer Durables</t>
  </si>
  <si>
    <t>Capital Markets</t>
  </si>
  <si>
    <t>Multi Commodity Exchange of India Limited</t>
  </si>
  <si>
    <t>Sub Total</t>
  </si>
  <si>
    <t>NIL</t>
  </si>
  <si>
    <t>Money Market Instruments</t>
  </si>
  <si>
    <t>Reverse Repo / TREPS</t>
  </si>
  <si>
    <t>Clearing Corporation of India Ltd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</si>
  <si>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</si>
  <si>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</si>
  <si>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HDFC Bank Limited</t>
  </si>
  <si>
    <t>INE040A01034</t>
  </si>
  <si>
    <t>Automobiles</t>
  </si>
  <si>
    <t>National Aluminium Company Limited</t>
  </si>
  <si>
    <t>INE139A01034</t>
  </si>
  <si>
    <t>Non - Ferrous Metals</t>
  </si>
  <si>
    <t>Eicher Motors Limited</t>
  </si>
  <si>
    <t>INE066A01021</t>
  </si>
  <si>
    <t>The Federal Bank Limited</t>
  </si>
  <si>
    <t>INE171A01029</t>
  </si>
  <si>
    <t>Treasury Bill</t>
  </si>
  <si>
    <t>Sovereign</t>
  </si>
  <si>
    <t>Total</t>
  </si>
  <si>
    <t>(b) Unlisted</t>
  </si>
  <si>
    <t>Derivatives</t>
  </si>
  <si>
    <t>Index / Stock Futures</t>
  </si>
  <si>
    <t>Net Receivables / (Payables)</t>
  </si>
  <si>
    <t>GRAND TOTAL</t>
  </si>
  <si>
    <t>Notes &amp; Symbols :-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</si>
  <si>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</si>
  <si>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</si>
  <si>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</si>
  <si>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</si>
  <si>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Lumpsum Investment Performance*</t>
  </si>
  <si>
    <t>Time Period</t>
  </si>
  <si>
    <t>Scheme</t>
  </si>
  <si>
    <t>Benchmark Index</t>
  </si>
  <si>
    <t>Value of Investment of Rs. 10,000/-</t>
  </si>
  <si>
    <t>Capitalmind Flexi Cap Fund (Direct Plan)</t>
  </si>
  <si>
    <t>Capitalmind Flexi Cap Fund (Regular Plan)</t>
  </si>
  <si>
    <t>Nifty 500 (TRI)</t>
  </si>
  <si>
    <t>Last 1 Year</t>
  </si>
  <si>
    <t>N.A</t>
  </si>
  <si>
    <t>Last 3 Years</t>
  </si>
  <si>
    <t>Last 5 Years</t>
  </si>
  <si>
    <t>Last 10 Years</t>
  </si>
  <si>
    <t>* Not applicable as the scheme has not completed 1 year (5.9.1 of Master Circular for Mutual Funds dated 27 June 2024)</t>
  </si>
  <si>
    <t>Portfolio Turnover Ratio (times) (including derivatives)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</si>
  <si>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</si>
  <si>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</si>
  <si>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</si>
  <si>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</si>
  <si>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Market Value includes accrued interest (if any)</t>
  </si>
  <si>
    <t>Total value and percentage of illiquid equity shares: Nil</t>
  </si>
  <si>
    <t>Total below investment grade or default provided for and its percentage to NAV: Nil</t>
  </si>
  <si>
    <t xml:space="preserve">MONTHLY PORTFOLIO STATEMENT AS ON : </t>
  </si>
  <si>
    <t>Bharat Electronics Limited</t>
  </si>
  <si>
    <t>INE263A01024</t>
  </si>
  <si>
    <t>Aerospace &amp; Defense</t>
  </si>
  <si>
    <t>Titan Company Limited</t>
  </si>
  <si>
    <t>State Bank of India</t>
  </si>
  <si>
    <t>Canara Bank</t>
  </si>
  <si>
    <t>Bank of Baroda</t>
  </si>
  <si>
    <t>Aditya Birla Capital Limited</t>
  </si>
  <si>
    <t>INE280A01028</t>
  </si>
  <si>
    <t>INE062A01020</t>
  </si>
  <si>
    <t>INE476A01022</t>
  </si>
  <si>
    <t>INE028A01039</t>
  </si>
  <si>
    <t>INE674K01013</t>
  </si>
  <si>
    <t>Insurance</t>
  </si>
  <si>
    <t>Axis Bank Limited</t>
  </si>
  <si>
    <t>Punjab National Bank</t>
  </si>
  <si>
    <t>INE238A01034</t>
  </si>
  <si>
    <t>INE160A01022</t>
  </si>
  <si>
    <t>INE745G01043</t>
  </si>
  <si>
    <t>** Thinly Traded Securities/Non Traded Securities</t>
  </si>
  <si>
    <t>#  Unlisted Security</t>
  </si>
  <si>
    <t>**#  Both Thinly Traded Securities/Non Traded Securities and Unlisted securities</t>
  </si>
  <si>
    <t>Since Inception^</t>
  </si>
  <si>
    <t>March 31, 2026</t>
  </si>
  <si>
    <t>NMDC Limited</t>
  </si>
  <si>
    <t>Larsen &amp; Toubro Limited</t>
  </si>
  <si>
    <t>Adani Ports and Special Economic Zone Limited</t>
  </si>
  <si>
    <t>Vodafone Idea Limited</t>
  </si>
  <si>
    <t>Lodha Developers Limited</t>
  </si>
  <si>
    <t>Manappuram Finance Limited</t>
  </si>
  <si>
    <t>Shriram Finance Limited</t>
  </si>
  <si>
    <t>RBL Bank Limited</t>
  </si>
  <si>
    <t>Kalyan Jewellers India Limited</t>
  </si>
  <si>
    <t>Hindustan Zinc Limited</t>
  </si>
  <si>
    <t>United Spirits Limited</t>
  </si>
  <si>
    <t>Fortis Healthcare Limited</t>
  </si>
  <si>
    <t>Cholamandalam Investment and Finance Company Ltd</t>
  </si>
  <si>
    <t>Tata Consumer Products Limited</t>
  </si>
  <si>
    <t>Coforge Limited</t>
  </si>
  <si>
    <t>LIC Housing Finance Limited</t>
  </si>
  <si>
    <t>Cipla Limited</t>
  </si>
  <si>
    <t>HDFC Life Insurance Company Limited</t>
  </si>
  <si>
    <t>Sun Pharmaceutical Industries Limited</t>
  </si>
  <si>
    <t>Dabur India Limited</t>
  </si>
  <si>
    <t>Bandhan Bank Limited</t>
  </si>
  <si>
    <t>Apollo Hospitals Enterprise Limited</t>
  </si>
  <si>
    <t>Godrej Properties Limited</t>
  </si>
  <si>
    <t>Crompton Greaves Consumer Electricals Limited</t>
  </si>
  <si>
    <t>Grasim Industries Limited</t>
  </si>
  <si>
    <t>Power Grid Corporation of India Limited</t>
  </si>
  <si>
    <t>Prestige Estates Projects Limited</t>
  </si>
  <si>
    <t>Indian Energy Exchange Limited</t>
  </si>
  <si>
    <t>DLF Limited</t>
  </si>
  <si>
    <t>DLF Limited April 2026 Future</t>
  </si>
  <si>
    <t>Indian Energy Exchange Limited April 2026 Future</t>
  </si>
  <si>
    <t>Prestige Estates Projects Limited April 2026 Future</t>
  </si>
  <si>
    <t>Power Grid Corporation of India Limited April 2026 Future</t>
  </si>
  <si>
    <t>Grasim Industries Limited April 2026 Future</t>
  </si>
  <si>
    <t>Axis Bank Limited April 2026 Future</t>
  </si>
  <si>
    <t>Crompton Greaves Consumer Electricals Limited April 2026 Future</t>
  </si>
  <si>
    <t>Godrej Properties Limited April 2026 Future</t>
  </si>
  <si>
    <t>ICICI Bank Limited April 2026 Future</t>
  </si>
  <si>
    <t>Apollo Hospitals Enterprise Limited April 2026 Future</t>
  </si>
  <si>
    <t>Bandhan Bank Limited April 2026 Future</t>
  </si>
  <si>
    <t>Dabur India Limited April 2026 Future</t>
  </si>
  <si>
    <t>Sun Pharmaceutical Industries Limited April 2026 Future</t>
  </si>
  <si>
    <t>HDFC Life Insurance Company Limited April 2026 Future</t>
  </si>
  <si>
    <t>Cipla Limited April 2026 Future</t>
  </si>
  <si>
    <t>LIC Housing Finance Limited April 2026 Future</t>
  </si>
  <si>
    <t>Multi Commodity Exchange of India Limited April 2026 Future</t>
  </si>
  <si>
    <t>Punjab National Bank April 2026 Future</t>
  </si>
  <si>
    <t>Coforge Limited April 2026 Future</t>
  </si>
  <si>
    <t>Tata Consumer Products Limited April 2026 Future</t>
  </si>
  <si>
    <t>Cholamandalam Investment and Finance Company Ltd April 2026 Future</t>
  </si>
  <si>
    <t>Bajaj Finance Limited April 2026 Future</t>
  </si>
  <si>
    <t>Fortis Healthcare Limited April 2026 Future</t>
  </si>
  <si>
    <t>Titan Company Limited April 2026 Future</t>
  </si>
  <si>
    <t>State Bank of India April 2026 Future</t>
  </si>
  <si>
    <t>Bharat Electronics Limited April 2026 Future</t>
  </si>
  <si>
    <t>United Spirits Limited April 2026 Future</t>
  </si>
  <si>
    <t>Hindustan Zinc Limited April 2026 Future</t>
  </si>
  <si>
    <t>Kalyan Jewellers India Limited April 2026 Future</t>
  </si>
  <si>
    <t>RBL Bank Limited April 2026 Future</t>
  </si>
  <si>
    <t>Shriram Finance Limited April 2026 Future</t>
  </si>
  <si>
    <t>National Aluminium Company Limited April 2026 Future</t>
  </si>
  <si>
    <t>Bank of Baroda April 2026 Future</t>
  </si>
  <si>
    <t>Manappuram Finance Limited April 2026 Future</t>
  </si>
  <si>
    <t>Lodha Developers Limited April 2026 Future</t>
  </si>
  <si>
    <t>Vodafone Idea Limited April 2026 Future</t>
  </si>
  <si>
    <t>Adani Ports and Special Economic Zone Limited April 2026 Future</t>
  </si>
  <si>
    <t>Canara Bank April 2026 Future</t>
  </si>
  <si>
    <t>Bharti Airtel Limited April 2026 Future</t>
  </si>
  <si>
    <t>Aditya Birla Capital Limited April 2026 Future</t>
  </si>
  <si>
    <t>Larsen &amp; Toubro Limited April 2026 Future</t>
  </si>
  <si>
    <t>The Federal Bank Limited April 2026 Future</t>
  </si>
  <si>
    <t>Eicher Motors Limited April 2026 Future</t>
  </si>
  <si>
    <t>NMDC Limited April 2026 Future</t>
  </si>
  <si>
    <t>HDFC Bank Limited April 2026 Future</t>
  </si>
  <si>
    <t>182 Days Tbill (MD 11/06/2026)</t>
  </si>
  <si>
    <t>INE584A01023</t>
  </si>
  <si>
    <t>INE018A01030</t>
  </si>
  <si>
    <t>INE742F01042</t>
  </si>
  <si>
    <t>INE669E01016</t>
  </si>
  <si>
    <t>INE670K01029</t>
  </si>
  <si>
    <t>INE522D01027</t>
  </si>
  <si>
    <t>INE721A01047</t>
  </si>
  <si>
    <t>INE976G01028</t>
  </si>
  <si>
    <t>INE303R01014</t>
  </si>
  <si>
    <t>INE267A01025</t>
  </si>
  <si>
    <t>INE854D01024</t>
  </si>
  <si>
    <t>INE061F01013</t>
  </si>
  <si>
    <t>INE121A01024</t>
  </si>
  <si>
    <t>INE192A01025</t>
  </si>
  <si>
    <t>INE591G01025</t>
  </si>
  <si>
    <t>INE115A01026</t>
  </si>
  <si>
    <t>INE059A01026</t>
  </si>
  <si>
    <t>INE795G01014</t>
  </si>
  <si>
    <t>INE044A01036</t>
  </si>
  <si>
    <t>INE016A01026</t>
  </si>
  <si>
    <t>INE545U01014</t>
  </si>
  <si>
    <t>INE437A01024</t>
  </si>
  <si>
    <t>INE484J01027</t>
  </si>
  <si>
    <t>INE299U01018</t>
  </si>
  <si>
    <t>INE047A01021</t>
  </si>
  <si>
    <t>INE752E01010</t>
  </si>
  <si>
    <t>INE811K01011</t>
  </si>
  <si>
    <t>INE022Q01020</t>
  </si>
  <si>
    <t>INE271C01023</t>
  </si>
  <si>
    <t>Minerals &amp; Mining</t>
  </si>
  <si>
    <t>Construction</t>
  </si>
  <si>
    <t>Transport Infrastructure</t>
  </si>
  <si>
    <t>Realty</t>
  </si>
  <si>
    <t>Beverages</t>
  </si>
  <si>
    <t>Healthcare Services</t>
  </si>
  <si>
    <t>Agricultural Food &amp; other Products</t>
  </si>
  <si>
    <t>IT - Software</t>
  </si>
  <si>
    <t>Personal Products</t>
  </si>
  <si>
    <t>Cement &amp; Cement Products</t>
  </si>
  <si>
    <t>Power</t>
  </si>
  <si>
    <t>IN002025Y370</t>
  </si>
  <si>
    <t>No bonus was declared during the month ended March 31, 2026.</t>
  </si>
  <si>
    <t>The total market value of investments in foreign securities / American Depositary Receipts / Global Depositary Receipts as on March 31, 2026  is Nil.</t>
  </si>
  <si>
    <t>Investments in Credit Default Swap (CDS) during the month/as on March 31, 2026: Nil</t>
  </si>
  <si>
    <t>Funds parked in short term deposit(s) during the period / as on March 31, 2026: Nil</t>
  </si>
  <si>
    <t xml:space="preserve">Total investments in Foreign Securities / Overseas ETFs as at March 31, 2026 and its percentage to NAV : Nil. </t>
  </si>
  <si>
    <t>Capitalmind Arbitrage Fund-Direct-Growth Option</t>
  </si>
  <si>
    <t>Capitalmind Arbitrage Fund-Direct-IDCW Option</t>
  </si>
  <si>
    <t>Capitalmind Arbitrage Fund-regular-Growth Option</t>
  </si>
  <si>
    <t>Capitalmind Arbitrage Fund-Regular-IDCW Option</t>
  </si>
  <si>
    <t xml:space="preserve">Capitalmind Arbitrage Fund
(An open-ended scheme investing in arbitrage opportunities) </t>
  </si>
  <si>
    <t>March 16, 2026</t>
  </si>
  <si>
    <r>
      <t>NAV Rs. per unit as on February 27, 2026</t>
    </r>
    <r>
      <rPr>
        <b/>
        <vertAlign val="superscript"/>
        <sz val="14"/>
        <color theme="0"/>
        <rFont val="Atkinson Hyperlegible Next"/>
      </rPr>
      <t>$</t>
    </r>
  </si>
  <si>
    <r>
      <t>NAV Rs. per unit as on 
March 31, 2026</t>
    </r>
    <r>
      <rPr>
        <b/>
        <sz val="16"/>
        <color theme="0"/>
        <rFont val="Atkinson Hyperlegible Next"/>
      </rPr>
      <t>*</t>
    </r>
  </si>
  <si>
    <t>Inception date of the Scheme is March 16, 2026.</t>
  </si>
  <si>
    <r>
      <rPr>
        <b/>
        <vertAlign val="superscript"/>
        <sz val="16"/>
        <color theme="1"/>
        <rFont val="Atkinson Hyperlegible Next"/>
      </rPr>
      <t>$</t>
    </r>
    <r>
      <rPr>
        <b/>
        <vertAlign val="superscript"/>
        <sz val="11"/>
        <color theme="1"/>
        <rFont val="Atkinson Hyperlegible Next"/>
      </rPr>
      <t xml:space="preserve"> </t>
    </r>
    <r>
      <rPr>
        <b/>
        <sz val="14"/>
        <color theme="1"/>
        <rFont val="Atkinson Hyperlegible Next"/>
      </rPr>
      <t>Data as on last Business day of the month i.e. 27th February 2026</t>
    </r>
  </si>
  <si>
    <r>
      <rPr>
        <b/>
        <vertAlign val="superscript"/>
        <sz val="16"/>
        <color theme="1"/>
        <rFont val="Atkinson Hyperlegible Next"/>
      </rPr>
      <t>*</t>
    </r>
    <r>
      <rPr>
        <b/>
        <vertAlign val="superscript"/>
        <sz val="11"/>
        <color theme="1"/>
        <rFont val="Atkinson Hyperlegible Next"/>
      </rPr>
      <t xml:space="preserve"> </t>
    </r>
    <r>
      <rPr>
        <b/>
        <sz val="14"/>
        <color theme="1"/>
        <rFont val="Atkinson Hyperlegible Next"/>
      </rPr>
      <t>Data as on Monthly disclosure date i.e. 31st March 2026</t>
    </r>
  </si>
  <si>
    <t>NA</t>
  </si>
  <si>
    <t xml:space="preserve">^ Inception date of the scheme is 16th March 2026. However, 20th March 2026 is considered here since the first NAV of the scheme was published on  20th March 2026. </t>
  </si>
  <si>
    <t>Investment in Repo in Corporate Debt Securities during the month ended March 31, 2026 is : Nil</t>
  </si>
  <si>
    <t>Hedging Positions through Futures as on March 31, 2026</t>
  </si>
  <si>
    <t>Underlying</t>
  </si>
  <si>
    <t>Long / Short</t>
  </si>
  <si>
    <t>Current price of the contract</t>
  </si>
  <si>
    <t>Margin maintained in Rs. Lakhs</t>
  </si>
  <si>
    <t>For the period ended March 31, 2026 following details specified for hedging transactions through futures which have been squared off/expired:</t>
  </si>
  <si>
    <t xml:space="preserve">Total Number of contracts where futures were bought : </t>
  </si>
  <si>
    <t xml:space="preserve">Total Number of contracts where futures were sold : </t>
  </si>
  <si>
    <t>Gross Notional Value of contracts where futures were bought (Rs.) :</t>
  </si>
  <si>
    <t xml:space="preserve">Gross Notional Value of contracts where futures were sold (Rs.) :  </t>
  </si>
  <si>
    <t xml:space="preserve">Net Profit/(Loss) value on all contracts combined (Rs.) : </t>
  </si>
  <si>
    <t>Short</t>
  </si>
  <si>
    <t>ABCAPITAL_28/04/2026</t>
  </si>
  <si>
    <t>APOLLOHOSP_28/04/2026</t>
  </si>
  <si>
    <t>IDEA_28/04/2026</t>
  </si>
  <si>
    <t>BAJFINANCE_28/04/2026</t>
  </si>
  <si>
    <t>BANDHANBNK_28/04/2026</t>
  </si>
  <si>
    <t>BEL_28/04/2026</t>
  </si>
  <si>
    <t>BANKBARODA_28/04/2026</t>
  </si>
  <si>
    <t>BHARTIARTL_28/04/2026</t>
  </si>
  <si>
    <t>CANBK_28/04/2026</t>
  </si>
  <si>
    <t>CROMPTON_28/04/2026</t>
  </si>
  <si>
    <t>CHOLAFIN_28/04/2026</t>
  </si>
  <si>
    <t>CIPLA_28/04/2026</t>
  </si>
  <si>
    <t>DABUR_28/04/2026</t>
  </si>
  <si>
    <t>DLF_28/04/2026</t>
  </si>
  <si>
    <t>EICHERMOT_28/04/2026</t>
  </si>
  <si>
    <t>FEDERALBNK_28/04/2026</t>
  </si>
  <si>
    <t>FORTIS_28/04/2026</t>
  </si>
  <si>
    <t>GODREJPROP_28/04/2026</t>
  </si>
  <si>
    <t>GRASIM_28/04/2026</t>
  </si>
  <si>
    <t>HDFCBANK_28/04/2026</t>
  </si>
  <si>
    <t>HDFCLIFE_28/04/2026</t>
  </si>
  <si>
    <t>HINDZINC_28/04/2026</t>
  </si>
  <si>
    <t>ICICIBANK_28/04/2026</t>
  </si>
  <si>
    <t>IEX_28/04/2026</t>
  </si>
  <si>
    <t>KALYANKJIL_28/04/2026</t>
  </si>
  <si>
    <t>LT_28/04/2026</t>
  </si>
  <si>
    <t>LICHSGFIN_28/04/2026</t>
  </si>
  <si>
    <t>LODHA_28/04/2026</t>
  </si>
  <si>
    <t>MCX_28/04/2026</t>
  </si>
  <si>
    <t>UNITDSPR_28/04/2026</t>
  </si>
  <si>
    <t>MANAPPURAM_28/04/2026</t>
  </si>
  <si>
    <t>ADANIPORTS_28/04/2026</t>
  </si>
  <si>
    <t>NATIONALUM_28/04/2026</t>
  </si>
  <si>
    <t>COFORGE_28/04/2026</t>
  </si>
  <si>
    <t>NMDC_28/04/2026</t>
  </si>
  <si>
    <t>POWERGRID_28/04/2026</t>
  </si>
  <si>
    <t>PRESTIGE_28/04/2026</t>
  </si>
  <si>
    <t>PNB_28/04/2026</t>
  </si>
  <si>
    <t>RBLBANK_28/04/2026</t>
  </si>
  <si>
    <t>SBIN_28/04/2026</t>
  </si>
  <si>
    <t>SHRIRAMFIN_28/04/2026</t>
  </si>
  <si>
    <t>SUNPHARMA_28/04/2026</t>
  </si>
  <si>
    <t>TATACONSUM_28/04/2026</t>
  </si>
  <si>
    <t>TITAN_28/04/2026</t>
  </si>
  <si>
    <t>AXISBANK_28/04/2026</t>
  </si>
  <si>
    <t>Total exposure due to futures (hedging positions) as a %age of net assets : 65.45%</t>
  </si>
  <si>
    <t>The total outstanding exposure in derivative instruments as on March 31, 2026 : 65.45%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</si>
</sst>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%;\(#,##0.00\)%"/>
    <numFmt numFmtId="167" formatCode="#,##0.00;\(#,##0.00\)"/>
    <numFmt numFmtId="168" formatCode="#,##0.00%"/>
    <numFmt numFmtId="169" formatCode="_(* #,##0.00_);_(* \(#,##0.00\);_(* &quot;-&quot;??_);_(@_)"/>
    <numFmt numFmtId="170" formatCode="0.0000"/>
    <numFmt numFmtId="171" formatCode="#,##0;\(#,##0\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b/>
      <vertAlign val="superscript"/>
      <sz val="14"/>
      <color theme="0"/>
      <name val="Atkinson Hyperlegible Next"/>
    </font>
    <font>
      <b/>
      <vertAlign val="superscript"/>
      <sz val="16"/>
      <color theme="1"/>
      <name val="Atkinson Hyperlegible Next"/>
    </font>
    <font>
      <b/>
      <sz val="14"/>
      <name val="Atkinson Hyperlegible Next"/>
    </font>
    <font>
      <b/>
      <sz val="14"/>
      <color rgb="FFFFFFFF"/>
      <name val="Atkinson Hyperlegible Next"/>
    </font>
  </fonts>
  <fills count="4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5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167" fontId="14" fillId="0" borderId="0" xfId="0" applyNumberFormat="1" applyFont="1" applyAlignment="1">
      <alignment horizontal="right"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16" xfId="0" applyNumberFormat="1" applyFont="1" applyBorder="1" applyAlignment="1">
      <alignment horizontal="right" vertical="top" wrapText="1"/>
    </xf>
    <xf numFmtId="166" fontId="14" fillId="0" borderId="16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8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6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4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/>
    <xf numFmtId="43" fontId="4" fillId="0" borderId="0" xfId="1" applyFont="1" applyFill="1" applyAlignment="1"/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/>
    <xf numFmtId="165" fontId="7" fillId="0" borderId="0" xfId="2" applyNumberFormat="1" applyFont="1" applyAlignment="1"/>
    <xf numFmtId="169" fontId="7" fillId="0" borderId="0" xfId="2" applyNumberFormat="1" applyFont="1" applyAlignment="1"/>
    <xf numFmtId="165" fontId="7" fillId="0" borderId="0" xfId="2" applyNumberFormat="1" applyFont="1" applyBorder="1" applyAlignment="1"/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3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166" fontId="6" fillId="0" borderId="16" xfId="0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horizontal="right" vertical="top" wrapText="1"/>
    </xf>
    <xf numFmtId="0" fontId="14" fillId="0" borderId="35" xfId="0" applyFont="1" applyBorder="1" applyAlignment="1">
      <alignment vertical="top" wrapText="1"/>
    </xf>
    <xf numFmtId="0" fontId="6" fillId="0" borderId="36" xfId="0" applyFont="1" applyBorder="1" applyAlignment="1">
      <alignment horizontal="right" vertical="top" wrapText="1"/>
    </xf>
    <xf numFmtId="0" fontId="4" fillId="0" borderId="0" xfId="0" applyFont="1" applyAlignment="1" applyProtection="1">
      <alignment wrapText="1"/>
      <protection locked="0"/>
    </xf>
    <xf numFmtId="0" fontId="14" fillId="0" borderId="8" xfId="0" applyFont="1" applyBorder="1" applyAlignment="1">
      <alignment vertical="top" wrapText="1"/>
    </xf>
    <xf numFmtId="0" fontId="14" fillId="0" borderId="36" xfId="0" applyFont="1" applyBorder="1" applyAlignment="1">
      <alignment horizontal="right" vertical="top" wrapText="1"/>
    </xf>
    <xf numFmtId="0" fontId="6" fillId="0" borderId="8" xfId="0" applyFont="1" applyBorder="1" applyAlignment="1">
      <alignment vertical="top" wrapText="1"/>
    </xf>
    <xf numFmtId="0" fontId="14" fillId="0" borderId="38" xfId="0" applyFont="1" applyBorder="1" applyAlignment="1">
      <alignment vertical="top" wrapText="1"/>
    </xf>
    <xf numFmtId="0" fontId="14" fillId="0" borderId="39" xfId="0" applyFont="1" applyBorder="1" applyAlignment="1">
      <alignment vertical="top" wrapText="1"/>
    </xf>
    <xf numFmtId="0" fontId="6" fillId="0" borderId="40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right" vertical="top" wrapText="1"/>
    </xf>
    <xf numFmtId="0" fontId="5" fillId="3" borderId="0" xfId="0" applyFont="1" applyFill="1"/>
    <xf numFmtId="0" fontId="16" fillId="0" borderId="22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right" vertical="top" wrapText="1"/>
    </xf>
    <xf numFmtId="0" fontId="14" fillId="0" borderId="43" xfId="0" applyFont="1" applyBorder="1" applyAlignment="1">
      <alignment horizontal="right"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167" fontId="14" fillId="0" borderId="41" xfId="0" applyNumberFormat="1" applyFont="1" applyBorder="1" applyAlignment="1">
      <alignment horizontal="right" vertical="top" wrapText="1"/>
    </xf>
    <xf numFmtId="9" fontId="14" fillId="0" borderId="41" xfId="6" applyFont="1" applyFill="1" applyBorder="1" applyAlignment="1">
      <alignment horizontal="right" vertical="top" wrapText="1"/>
    </xf>
    <xf numFmtId="0" fontId="14" fillId="0" borderId="46" xfId="0" applyFont="1" applyBorder="1" applyAlignment="1">
      <alignment horizontal="right" vertical="top" wrapText="1"/>
    </xf>
    <xf numFmtId="2" fontId="4" fillId="0" borderId="3" xfId="0" applyNumberFormat="1" applyFont="1" applyBorder="1" applyAlignment="1">
      <alignment horizontal="right"/>
    </xf>
    <xf numFmtId="0" fontId="6" fillId="0" borderId="47" xfId="0" applyFont="1" applyBorder="1" applyAlignment="1">
      <alignment horizontal="left" vertical="top" wrapText="1"/>
    </xf>
    <xf numFmtId="0" fontId="14" fillId="0" borderId="48" xfId="0" applyFont="1" applyBorder="1" applyAlignment="1">
      <alignment horizontal="right" vertical="top" wrapText="1"/>
    </xf>
    <xf numFmtId="0" fontId="6" fillId="0" borderId="37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6" fillId="0" borderId="38" xfId="0" applyFont="1" applyBorder="1" applyAlignment="1">
      <alignment vertical="top" wrapText="1"/>
    </xf>
    <xf numFmtId="0" fontId="14" fillId="0" borderId="16" xfId="0" applyFont="1" applyBorder="1" applyAlignment="1">
      <alignment horizontal="left" vertical="top" wrapText="1"/>
    </xf>
    <xf numFmtId="167" fontId="6" fillId="0" borderId="16" xfId="0" applyNumberFormat="1" applyFont="1" applyBorder="1" applyAlignment="1">
      <alignment vertical="top" wrapText="1"/>
    </xf>
    <xf numFmtId="166" fontId="6" fillId="0" borderId="16" xfId="0" applyNumberFormat="1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166" fontId="6" fillId="0" borderId="45" xfId="0" applyNumberFormat="1" applyFont="1" applyBorder="1" applyAlignment="1">
      <alignment vertical="top" wrapText="1"/>
    </xf>
    <xf numFmtId="0" fontId="17" fillId="0" borderId="44" xfId="0" applyFont="1" applyBorder="1" applyAlignment="1">
      <alignment vertical="top" wrapText="1"/>
    </xf>
    <xf numFmtId="167" fontId="6" fillId="0" borderId="34" xfId="0" applyNumberFormat="1" applyFont="1" applyBorder="1" applyAlignment="1">
      <alignment vertical="top" wrapText="1"/>
    </xf>
    <xf numFmtId="166" fontId="6" fillId="0" borderId="33" xfId="0" applyNumberFormat="1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166" fontId="6" fillId="0" borderId="20" xfId="0" applyNumberFormat="1" applyFont="1" applyBorder="1" applyAlignment="1">
      <alignment vertical="top" wrapText="1"/>
    </xf>
    <xf numFmtId="0" fontId="6" fillId="0" borderId="48" xfId="0" applyFont="1" applyBorder="1" applyAlignment="1">
      <alignment vertical="top" wrapText="1"/>
    </xf>
    <xf numFmtId="43" fontId="6" fillId="0" borderId="47" xfId="1" applyFont="1" applyBorder="1" applyAlignment="1">
      <alignment horizontal="right" vertical="top" wrapText="1"/>
    </xf>
    <xf numFmtId="167" fontId="14" fillId="0" borderId="16" xfId="0" applyNumberFormat="1" applyFont="1" applyBorder="1" applyAlignment="1">
      <alignment vertical="top" wrapText="1"/>
    </xf>
    <xf numFmtId="166" fontId="14" fillId="0" borderId="16" xfId="0" applyNumberFormat="1" applyFont="1" applyBorder="1" applyAlignment="1">
      <alignment vertical="top" wrapText="1"/>
    </xf>
    <xf numFmtId="171" fontId="6" fillId="0" borderId="16" xfId="0" applyNumberFormat="1" applyFont="1" applyBorder="1" applyAlignment="1">
      <alignment vertical="top" wrapText="1"/>
    </xf>
    <xf numFmtId="0" fontId="14" fillId="0" borderId="16" xfId="0" applyFont="1" applyBorder="1" applyAlignment="1">
      <alignment horizontal="right" vertical="top" wrapText="1"/>
    </xf>
    <xf numFmtId="0" fontId="21" fillId="2" borderId="16" xfId="0" applyFont="1" applyFill="1" applyBorder="1" applyAlignment="1">
      <alignment horizontal="center" vertical="center" wrapText="1"/>
    </xf>
    <xf numFmtId="43" fontId="6" fillId="0" borderId="49" xfId="1" applyFont="1" applyBorder="1" applyAlignment="1">
      <alignment horizontal="right" vertical="top" wrapText="1"/>
    </xf>
    <xf numFmtId="0" fontId="20" fillId="0" borderId="50" xfId="0" applyFont="1" applyBorder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21" fillId="2" borderId="8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0" fontId="20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0" fillId="0" borderId="28" xfId="0" applyBorder="1"/>
    <xf numFmtId="0" fontId="0" fillId="0" borderId="29" xfId="0" applyBorder="1"/>
    <xf numFmtId="0" fontId="1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4" fontId="5" fillId="3" borderId="9" xfId="0" applyNumberFormat="1" applyFont="1" applyFill="1" applyBorder="1" applyAlignment="1">
      <alignment horizontal="left"/>
    </xf>
    <xf numFmtId="164" fontId="5" fillId="3" borderId="10" xfId="0" applyNumberFormat="1" applyFont="1" applyFill="1" applyBorder="1" applyAlignment="1">
      <alignment horizontal="left"/>
    </xf>
    <xf numFmtId="164" fontId="5" fillId="3" borderId="11" xfId="0" applyNumberFormat="1" applyFont="1" applyFill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43" fontId="6" fillId="0" borderId="51" xfId="1" applyFont="1" applyBorder="1" applyAlignment="1">
      <alignment horizontal="right" vertical="top" wrapText="1"/>
    </xf>
    <xf numFmtId="0" fontId="0" fillId="0" borderId="0" xfId="0" applyBorder="1"/>
    <xf numFmtId="3" fontId="15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43" fontId="6" fillId="0" borderId="52" xfId="1" applyFont="1" applyBorder="1" applyAlignment="1">
      <alignment horizontal="right" vertical="top" wrapText="1"/>
    </xf>
    <xf numFmtId="4" fontId="15" fillId="0" borderId="28" xfId="0" applyNumberFormat="1" applyFont="1" applyBorder="1" applyAlignment="1">
      <alignment horizontal="right" vertical="center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224</xdr:row>
      <xdr:rowOff>0</xdr:rowOff>
    </xdr:from>
    <xdr:to>
      <xdr:col>4</xdr:col>
      <xdr:colOff>38717</xdr:colOff>
      <xdr:row>235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4815BD-ABFD-2CA5-E1FA-657889DBF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199" y="52520850"/>
          <a:ext cx="9077943" cy="302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sheetPr codeName="Sheet1"/>
  <dimension ref="C2:P237"/>
  <sheetViews>
    <sheetView tabSelected="1" topLeftCell="A156" zoomScaleNormal="100" workbookViewId="0">
      <selection activeCell="D178" sqref="D178"/>
    </sheetView>
  </sheetViews>
  <sheetFormatPr defaultColWidth="9.140625" defaultRowHeight="21"/>
  <cols>
    <col min="1" max="2" width="9.140625" style="1"/>
    <col min="3" max="3" width="97.85546875" style="1" customWidth="1"/>
    <col min="4" max="4" width="37.7109375" style="1" customWidth="1"/>
    <col min="5" max="5" width="62" style="1" customWidth="1"/>
    <col min="6" max="6" width="35.42578125" style="1" bestFit="1" customWidth="1"/>
    <col min="7" max="7" width="33.7109375" style="1" customWidth="1"/>
    <col min="8" max="8" width="21.7109375" style="1" customWidth="1"/>
    <col min="9" max="9" width="12.42578125" style="1" bestFit="1" customWidth="1"/>
    <col min="10" max="10" width="13.5703125" style="1" bestFit="1" customWidth="1"/>
    <col min="11" max="11" width="9.140625" style="1"/>
    <col min="12" max="12" width="9.85546875" style="1" customWidth="1"/>
    <col min="13" max="16384" width="9.140625" style="1"/>
  </cols>
  <sheetData>
    <row r="2" spans="3:10" ht="21.75" thickBot="1"/>
    <row r="3" spans="3:10" ht="24" thickBot="1">
      <c r="C3" s="111" t="s">
        <v>0</v>
      </c>
      <c r="D3" s="112"/>
      <c r="E3" s="112"/>
      <c r="F3" s="112"/>
      <c r="G3" s="112"/>
      <c r="H3" s="112"/>
      <c r="I3" s="112"/>
      <c r="J3" s="113"/>
    </row>
    <row r="4" spans="3:10" ht="43.5" customHeight="1">
      <c r="C4" s="9" t="s">
        <v>1</v>
      </c>
      <c r="D4" s="114" t="s">
        <v>228</v>
      </c>
      <c r="E4" s="115"/>
      <c r="F4" s="115"/>
      <c r="G4" s="115"/>
      <c r="H4" s="115"/>
      <c r="I4" s="115"/>
      <c r="J4" s="116"/>
    </row>
    <row r="5" spans="3:10">
      <c r="C5" s="3" t="s">
        <v>2</v>
      </c>
      <c r="D5" s="117" t="s">
        <v>229</v>
      </c>
      <c r="E5" s="118"/>
      <c r="F5" s="118"/>
      <c r="G5" s="118"/>
      <c r="H5" s="118"/>
      <c r="I5" s="118"/>
      <c r="J5" s="119"/>
    </row>
    <row r="6" spans="3:10" ht="21.75" thickBot="1">
      <c r="C6" s="4" t="s">
        <v>78</v>
      </c>
      <c r="D6" s="120" t="s">
        <v>102</v>
      </c>
      <c r="E6" s="121"/>
      <c r="F6" s="121"/>
      <c r="G6" s="121"/>
      <c r="H6" s="121"/>
      <c r="I6" s="121"/>
      <c r="J6" s="122"/>
    </row>
    <row r="7" spans="3:10" ht="21.75" thickBot="1">
      <c r="C7" s="5"/>
      <c r="F7" s="6"/>
      <c r="G7" s="7"/>
      <c r="H7" s="7"/>
      <c r="I7" s="7"/>
      <c r="J7" s="7"/>
    </row>
    <row r="8" spans="3:10" s="2" customFormat="1" ht="42">
      <c r="C8" s="10" t="s">
        <v>3</v>
      </c>
      <c r="D8" s="11" t="s">
        <v>4</v>
      </c>
      <c r="E8" s="12" t="s">
        <v>5</v>
      </c>
      <c r="F8" s="13" t="s">
        <v>6</v>
      </c>
      <c r="G8" s="14" t="s">
        <v>7</v>
      </c>
      <c r="H8" s="14" t="s">
        <v>8</v>
      </c>
      <c r="I8" s="14" t="s">
        <v>9</v>
      </c>
      <c r="J8" s="15" t="s">
        <v>10</v>
      </c>
    </row>
    <row r="9" spans="3:10">
      <c r="C9" s="55" t="s">
        <v>11</v>
      </c>
      <c r="D9" s="17"/>
      <c r="E9" s="17"/>
      <c r="F9" s="17"/>
      <c r="G9" s="17"/>
      <c r="H9" s="17"/>
      <c r="I9" s="18"/>
      <c r="J9" s="56"/>
    </row>
    <row r="10" spans="3:10">
      <c r="C10" s="55" t="s">
        <v>12</v>
      </c>
      <c r="D10" s="17"/>
      <c r="E10" s="17"/>
      <c r="F10" s="17"/>
      <c r="G10" s="57"/>
      <c r="H10" s="18"/>
      <c r="I10" s="18"/>
      <c r="J10" s="56"/>
    </row>
    <row r="11" spans="3:10">
      <c r="C11" s="60" t="s">
        <v>33</v>
      </c>
      <c r="D11" s="22" t="s">
        <v>34</v>
      </c>
      <c r="E11" s="22" t="s">
        <v>21</v>
      </c>
      <c r="F11" s="51">
        <v>8250</v>
      </c>
      <c r="G11" s="52">
        <v>60.35</v>
      </c>
      <c r="H11" s="53">
        <v>4.1099999999999998E-2</v>
      </c>
      <c r="I11" s="67"/>
      <c r="J11" s="56"/>
    </row>
    <row r="12" spans="3:10">
      <c r="C12" s="60" t="s">
        <v>103</v>
      </c>
      <c r="D12" s="22" t="s">
        <v>178</v>
      </c>
      <c r="E12" s="22" t="s">
        <v>207</v>
      </c>
      <c r="F12" s="51">
        <v>54000</v>
      </c>
      <c r="G12" s="52">
        <v>41.19</v>
      </c>
      <c r="H12" s="53">
        <v>2.81E-2</v>
      </c>
      <c r="I12" s="67"/>
      <c r="J12" s="56"/>
    </row>
    <row r="13" spans="3:10">
      <c r="C13" s="60" t="s">
        <v>39</v>
      </c>
      <c r="D13" s="22" t="s">
        <v>40</v>
      </c>
      <c r="E13" s="22" t="s">
        <v>35</v>
      </c>
      <c r="F13" s="51">
        <v>600</v>
      </c>
      <c r="G13" s="52">
        <v>39.520000000000003</v>
      </c>
      <c r="H13" s="53">
        <v>2.69E-2</v>
      </c>
      <c r="I13" s="67"/>
      <c r="J13" s="56"/>
    </row>
    <row r="14" spans="3:10">
      <c r="C14" s="60" t="s">
        <v>41</v>
      </c>
      <c r="D14" s="22" t="s">
        <v>42</v>
      </c>
      <c r="E14" s="22" t="s">
        <v>21</v>
      </c>
      <c r="F14" s="51">
        <v>15000</v>
      </c>
      <c r="G14" s="52">
        <v>38.909999999999997</v>
      </c>
      <c r="H14" s="53">
        <v>2.6499999999999999E-2</v>
      </c>
      <c r="I14" s="67"/>
      <c r="J14" s="56"/>
    </row>
    <row r="15" spans="3:10">
      <c r="C15" s="60" t="s">
        <v>104</v>
      </c>
      <c r="D15" s="22" t="s">
        <v>179</v>
      </c>
      <c r="E15" s="22" t="s">
        <v>208</v>
      </c>
      <c r="F15" s="51">
        <v>1050</v>
      </c>
      <c r="G15" s="52">
        <v>36.79</v>
      </c>
      <c r="H15" s="53">
        <v>2.5100000000000001E-2</v>
      </c>
      <c r="I15" s="67"/>
      <c r="J15" s="56"/>
    </row>
    <row r="16" spans="3:10">
      <c r="C16" s="60" t="s">
        <v>86</v>
      </c>
      <c r="D16" s="22" t="s">
        <v>91</v>
      </c>
      <c r="E16" s="22" t="s">
        <v>18</v>
      </c>
      <c r="F16" s="51">
        <v>12400</v>
      </c>
      <c r="G16" s="52">
        <v>36.24</v>
      </c>
      <c r="H16" s="53">
        <v>2.47E-2</v>
      </c>
      <c r="I16" s="67"/>
      <c r="J16" s="56"/>
    </row>
    <row r="17" spans="3:10">
      <c r="C17" s="60" t="s">
        <v>13</v>
      </c>
      <c r="D17" s="22" t="s">
        <v>14</v>
      </c>
      <c r="E17" s="22" t="s">
        <v>15</v>
      </c>
      <c r="F17" s="51">
        <v>1900</v>
      </c>
      <c r="G17" s="52">
        <v>33.869999999999997</v>
      </c>
      <c r="H17" s="53">
        <v>2.3099999999999999E-2</v>
      </c>
      <c r="I17" s="67"/>
      <c r="J17" s="56"/>
    </row>
    <row r="18" spans="3:10">
      <c r="C18" s="60" t="s">
        <v>84</v>
      </c>
      <c r="D18" s="22" t="s">
        <v>89</v>
      </c>
      <c r="E18" s="22" t="s">
        <v>21</v>
      </c>
      <c r="F18" s="51">
        <v>27000</v>
      </c>
      <c r="G18" s="52">
        <v>33.33</v>
      </c>
      <c r="H18" s="53">
        <v>2.2700000000000001E-2</v>
      </c>
      <c r="I18" s="67"/>
      <c r="J18" s="56"/>
    </row>
    <row r="19" spans="3:10">
      <c r="C19" s="60" t="s">
        <v>105</v>
      </c>
      <c r="D19" s="22" t="s">
        <v>180</v>
      </c>
      <c r="E19" s="22" t="s">
        <v>209</v>
      </c>
      <c r="F19" s="51">
        <v>2375</v>
      </c>
      <c r="G19" s="52">
        <v>31.17</v>
      </c>
      <c r="H19" s="53">
        <v>2.1299999999999999E-2</v>
      </c>
      <c r="I19" s="67"/>
      <c r="J19" s="56"/>
    </row>
    <row r="20" spans="3:10">
      <c r="C20" s="60" t="s">
        <v>106</v>
      </c>
      <c r="D20" s="22" t="s">
        <v>181</v>
      </c>
      <c r="E20" s="22" t="s">
        <v>15</v>
      </c>
      <c r="F20" s="51">
        <v>357375</v>
      </c>
      <c r="G20" s="52">
        <v>30.48</v>
      </c>
      <c r="H20" s="53">
        <v>2.0799999999999999E-2</v>
      </c>
      <c r="I20" s="67"/>
      <c r="J20" s="56"/>
    </row>
    <row r="21" spans="3:10">
      <c r="C21" s="60" t="s">
        <v>107</v>
      </c>
      <c r="D21" s="22" t="s">
        <v>182</v>
      </c>
      <c r="E21" s="22" t="s">
        <v>210</v>
      </c>
      <c r="F21" s="51">
        <v>4500</v>
      </c>
      <c r="G21" s="52">
        <v>30.47</v>
      </c>
      <c r="H21" s="53">
        <v>2.0799999999999999E-2</v>
      </c>
      <c r="I21" s="67"/>
      <c r="J21" s="56"/>
    </row>
    <row r="22" spans="3:10">
      <c r="C22" s="60" t="s">
        <v>108</v>
      </c>
      <c r="D22" s="22" t="s">
        <v>183</v>
      </c>
      <c r="E22" s="22" t="s">
        <v>18</v>
      </c>
      <c r="F22" s="51">
        <v>12000</v>
      </c>
      <c r="G22" s="52">
        <v>30.13</v>
      </c>
      <c r="H22" s="53">
        <v>2.0500000000000001E-2</v>
      </c>
      <c r="I22" s="67"/>
      <c r="J22" s="56"/>
    </row>
    <row r="23" spans="3:10">
      <c r="C23" s="60" t="s">
        <v>85</v>
      </c>
      <c r="D23" s="22" t="s">
        <v>90</v>
      </c>
      <c r="E23" s="22" t="s">
        <v>21</v>
      </c>
      <c r="F23" s="51">
        <v>11700</v>
      </c>
      <c r="G23" s="52">
        <v>28.97</v>
      </c>
      <c r="H23" s="53">
        <v>1.9699999999999999E-2</v>
      </c>
      <c r="I23" s="67"/>
      <c r="J23" s="56"/>
    </row>
    <row r="24" spans="3:10">
      <c r="C24" s="60" t="s">
        <v>36</v>
      </c>
      <c r="D24" s="22" t="s">
        <v>37</v>
      </c>
      <c r="E24" s="22" t="s">
        <v>38</v>
      </c>
      <c r="F24" s="51">
        <v>7500</v>
      </c>
      <c r="G24" s="52">
        <v>28.96</v>
      </c>
      <c r="H24" s="53">
        <v>1.9699999999999999E-2</v>
      </c>
      <c r="I24" s="67"/>
      <c r="J24" s="56"/>
    </row>
    <row r="25" spans="3:10">
      <c r="C25" s="60" t="s">
        <v>109</v>
      </c>
      <c r="D25" s="22" t="s">
        <v>184</v>
      </c>
      <c r="E25" s="22" t="s">
        <v>18</v>
      </c>
      <c r="F25" s="51">
        <v>3300</v>
      </c>
      <c r="G25" s="52">
        <v>28.78</v>
      </c>
      <c r="H25" s="53">
        <v>1.9599999999999999E-2</v>
      </c>
      <c r="I25" s="67"/>
      <c r="J25" s="56"/>
    </row>
    <row r="26" spans="3:10">
      <c r="C26" s="60" t="s">
        <v>110</v>
      </c>
      <c r="D26" s="22" t="s">
        <v>185</v>
      </c>
      <c r="E26" s="22" t="s">
        <v>21</v>
      </c>
      <c r="F26" s="51">
        <v>9525</v>
      </c>
      <c r="G26" s="52">
        <v>27.6</v>
      </c>
      <c r="H26" s="53">
        <v>1.8800000000000001E-2</v>
      </c>
      <c r="I26" s="67"/>
      <c r="J26" s="56"/>
    </row>
    <row r="27" spans="3:10">
      <c r="C27" s="60" t="s">
        <v>111</v>
      </c>
      <c r="D27" s="22" t="s">
        <v>186</v>
      </c>
      <c r="E27" s="22" t="s">
        <v>23</v>
      </c>
      <c r="F27" s="51">
        <v>7050</v>
      </c>
      <c r="G27" s="52">
        <v>26.5</v>
      </c>
      <c r="H27" s="53">
        <v>1.8100000000000002E-2</v>
      </c>
      <c r="I27" s="67"/>
      <c r="J27" s="56"/>
    </row>
    <row r="28" spans="3:10">
      <c r="C28" s="60" t="s">
        <v>112</v>
      </c>
      <c r="D28" s="22" t="s">
        <v>187</v>
      </c>
      <c r="E28" s="22" t="s">
        <v>38</v>
      </c>
      <c r="F28" s="51">
        <v>4900</v>
      </c>
      <c r="G28" s="52">
        <v>24.61</v>
      </c>
      <c r="H28" s="53">
        <v>1.6799999999999999E-2</v>
      </c>
      <c r="I28" s="67"/>
      <c r="J28" s="56"/>
    </row>
    <row r="29" spans="3:10">
      <c r="C29" s="60" t="s">
        <v>113</v>
      </c>
      <c r="D29" s="22" t="s">
        <v>188</v>
      </c>
      <c r="E29" s="22" t="s">
        <v>211</v>
      </c>
      <c r="F29" s="51">
        <v>2000</v>
      </c>
      <c r="G29" s="52">
        <v>24.38</v>
      </c>
      <c r="H29" s="53">
        <v>1.66E-2</v>
      </c>
      <c r="I29" s="67"/>
      <c r="J29" s="56"/>
    </row>
    <row r="30" spans="3:10">
      <c r="C30" s="60" t="s">
        <v>79</v>
      </c>
      <c r="D30" s="22" t="s">
        <v>80</v>
      </c>
      <c r="E30" s="22" t="s">
        <v>81</v>
      </c>
      <c r="F30" s="51">
        <v>5700</v>
      </c>
      <c r="G30" s="52">
        <v>22.84</v>
      </c>
      <c r="H30" s="53">
        <v>1.5599999999999999E-2</v>
      </c>
      <c r="I30" s="67"/>
      <c r="J30" s="56"/>
    </row>
    <row r="31" spans="3:10">
      <c r="C31" s="60" t="s">
        <v>83</v>
      </c>
      <c r="D31" s="22" t="s">
        <v>88</v>
      </c>
      <c r="E31" s="22" t="s">
        <v>21</v>
      </c>
      <c r="F31" s="51">
        <v>2250</v>
      </c>
      <c r="G31" s="52">
        <v>22.04</v>
      </c>
      <c r="H31" s="53">
        <v>1.4999999999999999E-2</v>
      </c>
      <c r="I31" s="67"/>
      <c r="J31" s="56"/>
    </row>
    <row r="32" spans="3:10">
      <c r="C32" s="60" t="s">
        <v>82</v>
      </c>
      <c r="D32" s="22" t="s">
        <v>87</v>
      </c>
      <c r="E32" s="22" t="s">
        <v>23</v>
      </c>
      <c r="F32" s="51">
        <v>525</v>
      </c>
      <c r="G32" s="52">
        <v>20.74</v>
      </c>
      <c r="H32" s="53">
        <v>1.41E-2</v>
      </c>
      <c r="I32" s="67"/>
      <c r="J32" s="56"/>
    </row>
    <row r="33" spans="3:10">
      <c r="C33" s="60" t="s">
        <v>114</v>
      </c>
      <c r="D33" s="22" t="s">
        <v>189</v>
      </c>
      <c r="E33" s="22" t="s">
        <v>212</v>
      </c>
      <c r="F33" s="51">
        <v>2325</v>
      </c>
      <c r="G33" s="52">
        <v>18.48</v>
      </c>
      <c r="H33" s="53">
        <v>1.26E-2</v>
      </c>
      <c r="I33" s="67"/>
      <c r="J33" s="56"/>
    </row>
    <row r="34" spans="3:10">
      <c r="C34" s="60" t="s">
        <v>16</v>
      </c>
      <c r="D34" s="22" t="s">
        <v>17</v>
      </c>
      <c r="E34" s="22" t="s">
        <v>18</v>
      </c>
      <c r="F34" s="51">
        <v>2250</v>
      </c>
      <c r="G34" s="52">
        <v>18.03</v>
      </c>
      <c r="H34" s="53">
        <v>1.23E-2</v>
      </c>
      <c r="I34" s="67"/>
      <c r="J34" s="56"/>
    </row>
    <row r="35" spans="3:10" ht="21.75" customHeight="1">
      <c r="C35" s="60" t="s">
        <v>115</v>
      </c>
      <c r="D35" s="22" t="s">
        <v>190</v>
      </c>
      <c r="E35" s="22" t="s">
        <v>18</v>
      </c>
      <c r="F35" s="51">
        <v>1250</v>
      </c>
      <c r="G35" s="52">
        <v>16.93</v>
      </c>
      <c r="H35" s="53">
        <v>1.15E-2</v>
      </c>
      <c r="I35" s="67"/>
      <c r="J35" s="56"/>
    </row>
    <row r="36" spans="3:10">
      <c r="C36" s="60" t="s">
        <v>116</v>
      </c>
      <c r="D36" s="22" t="s">
        <v>191</v>
      </c>
      <c r="E36" s="22" t="s">
        <v>213</v>
      </c>
      <c r="F36" s="51">
        <v>1650</v>
      </c>
      <c r="G36" s="52">
        <v>16.739999999999998</v>
      </c>
      <c r="H36" s="53">
        <v>1.14E-2</v>
      </c>
      <c r="I36" s="67"/>
      <c r="J36" s="56"/>
    </row>
    <row r="37" spans="3:10">
      <c r="C37" s="60" t="s">
        <v>117</v>
      </c>
      <c r="D37" s="22" t="s">
        <v>192</v>
      </c>
      <c r="E37" s="22" t="s">
        <v>214</v>
      </c>
      <c r="F37" s="51">
        <v>1500</v>
      </c>
      <c r="G37" s="52">
        <v>16.72</v>
      </c>
      <c r="H37" s="53">
        <v>1.14E-2</v>
      </c>
      <c r="I37" s="67"/>
      <c r="J37" s="56"/>
    </row>
    <row r="38" spans="3:10">
      <c r="C38" s="60" t="s">
        <v>94</v>
      </c>
      <c r="D38" s="22" t="s">
        <v>96</v>
      </c>
      <c r="E38" s="22" t="s">
        <v>21</v>
      </c>
      <c r="F38" s="51">
        <v>16000</v>
      </c>
      <c r="G38" s="52">
        <v>16.09</v>
      </c>
      <c r="H38" s="53">
        <v>1.0999999999999999E-2</v>
      </c>
      <c r="I38" s="67"/>
      <c r="J38" s="56"/>
    </row>
    <row r="39" spans="3:10">
      <c r="C39" s="60" t="s">
        <v>25</v>
      </c>
      <c r="D39" s="22" t="s">
        <v>97</v>
      </c>
      <c r="E39" s="22" t="s">
        <v>24</v>
      </c>
      <c r="F39" s="51">
        <v>625</v>
      </c>
      <c r="G39" s="52">
        <v>14.93</v>
      </c>
      <c r="H39" s="53">
        <v>1.0200000000000001E-2</v>
      </c>
      <c r="I39" s="67"/>
      <c r="J39" s="56"/>
    </row>
    <row r="40" spans="3:10">
      <c r="C40" s="60" t="s">
        <v>118</v>
      </c>
      <c r="D40" s="22" t="s">
        <v>193</v>
      </c>
      <c r="E40" s="22" t="s">
        <v>18</v>
      </c>
      <c r="F40" s="51">
        <v>3000</v>
      </c>
      <c r="G40" s="52">
        <v>14.86</v>
      </c>
      <c r="H40" s="53">
        <v>1.01E-2</v>
      </c>
      <c r="I40" s="67"/>
      <c r="J40" s="56"/>
    </row>
    <row r="41" spans="3:10">
      <c r="C41" s="60" t="s">
        <v>119</v>
      </c>
      <c r="D41" s="22" t="s">
        <v>194</v>
      </c>
      <c r="E41" s="22" t="s">
        <v>22</v>
      </c>
      <c r="F41" s="51">
        <v>1125</v>
      </c>
      <c r="G41" s="52">
        <v>13.77</v>
      </c>
      <c r="H41" s="53">
        <v>9.4000000000000004E-3</v>
      </c>
      <c r="I41" s="67"/>
      <c r="J41" s="56"/>
    </row>
    <row r="42" spans="3:10">
      <c r="C42" s="60" t="s">
        <v>120</v>
      </c>
      <c r="D42" s="22" t="s">
        <v>195</v>
      </c>
      <c r="E42" s="22" t="s">
        <v>92</v>
      </c>
      <c r="F42" s="51">
        <v>2200</v>
      </c>
      <c r="G42" s="52">
        <v>12.99</v>
      </c>
      <c r="H42" s="53">
        <v>8.8999999999999999E-3</v>
      </c>
      <c r="I42" s="67"/>
      <c r="J42" s="56"/>
    </row>
    <row r="43" spans="3:10" ht="20.25" customHeight="1">
      <c r="C43" s="60" t="s">
        <v>121</v>
      </c>
      <c r="D43" s="22" t="s">
        <v>196</v>
      </c>
      <c r="E43" s="22" t="s">
        <v>22</v>
      </c>
      <c r="F43" s="51">
        <v>700</v>
      </c>
      <c r="G43" s="52">
        <v>12.3</v>
      </c>
      <c r="H43" s="53">
        <v>8.3999999999999995E-3</v>
      </c>
      <c r="I43" s="67"/>
      <c r="J43" s="56"/>
    </row>
    <row r="44" spans="3:10">
      <c r="C44" s="60" t="s">
        <v>122</v>
      </c>
      <c r="D44" s="22" t="s">
        <v>197</v>
      </c>
      <c r="E44" s="22" t="s">
        <v>215</v>
      </c>
      <c r="F44" s="51">
        <v>2500</v>
      </c>
      <c r="G44" s="52">
        <v>10.26</v>
      </c>
      <c r="H44" s="53">
        <v>7.0000000000000001E-3</v>
      </c>
      <c r="I44" s="67"/>
      <c r="J44" s="56"/>
    </row>
    <row r="45" spans="3:10">
      <c r="C45" s="60" t="s">
        <v>123</v>
      </c>
      <c r="D45" s="22" t="s">
        <v>198</v>
      </c>
      <c r="E45" s="22" t="s">
        <v>21</v>
      </c>
      <c r="F45" s="51">
        <v>7200</v>
      </c>
      <c r="G45" s="52">
        <v>10.18</v>
      </c>
      <c r="H45" s="53">
        <v>6.8999999999999999E-3</v>
      </c>
      <c r="I45" s="67"/>
      <c r="J45" s="56"/>
    </row>
    <row r="46" spans="3:10">
      <c r="C46" s="60" t="s">
        <v>124</v>
      </c>
      <c r="D46" s="22" t="s">
        <v>199</v>
      </c>
      <c r="E46" s="22" t="s">
        <v>212</v>
      </c>
      <c r="F46" s="51">
        <v>125</v>
      </c>
      <c r="G46" s="52">
        <v>9.27</v>
      </c>
      <c r="H46" s="53">
        <v>6.3E-3</v>
      </c>
      <c r="I46" s="67"/>
      <c r="J46" s="56"/>
    </row>
    <row r="47" spans="3:10">
      <c r="C47" s="60" t="s">
        <v>19</v>
      </c>
      <c r="D47" s="22" t="s">
        <v>20</v>
      </c>
      <c r="E47" s="22" t="s">
        <v>21</v>
      </c>
      <c r="F47" s="51">
        <v>700</v>
      </c>
      <c r="G47" s="52">
        <v>8.44</v>
      </c>
      <c r="H47" s="53">
        <v>5.7999999999999996E-3</v>
      </c>
      <c r="I47" s="68"/>
      <c r="J47" s="59"/>
    </row>
    <row r="48" spans="3:10">
      <c r="C48" s="60" t="s">
        <v>125</v>
      </c>
      <c r="D48" s="22" t="s">
        <v>200</v>
      </c>
      <c r="E48" s="22" t="s">
        <v>210</v>
      </c>
      <c r="F48" s="51">
        <v>550</v>
      </c>
      <c r="G48" s="52">
        <v>8.09</v>
      </c>
      <c r="H48" s="53">
        <v>5.4999999999999997E-3</v>
      </c>
      <c r="I48" s="68"/>
      <c r="J48" s="59"/>
    </row>
    <row r="49" spans="3:16">
      <c r="C49" s="60" t="s">
        <v>126</v>
      </c>
      <c r="D49" s="22" t="s">
        <v>201</v>
      </c>
      <c r="E49" s="22" t="s">
        <v>23</v>
      </c>
      <c r="F49" s="51">
        <v>3600</v>
      </c>
      <c r="G49" s="52">
        <v>8.0500000000000007</v>
      </c>
      <c r="H49" s="53">
        <v>5.4999999999999997E-3</v>
      </c>
      <c r="I49" s="68"/>
      <c r="J49" s="59"/>
    </row>
    <row r="50" spans="3:16">
      <c r="C50" s="60" t="s">
        <v>93</v>
      </c>
      <c r="D50" s="22" t="s">
        <v>95</v>
      </c>
      <c r="E50" s="22" t="s">
        <v>21</v>
      </c>
      <c r="F50" s="51">
        <v>625</v>
      </c>
      <c r="G50" s="52">
        <v>7.26</v>
      </c>
      <c r="H50" s="53">
        <v>4.8999999999999998E-3</v>
      </c>
      <c r="I50" s="68"/>
      <c r="J50" s="59"/>
    </row>
    <row r="51" spans="3:16">
      <c r="C51" s="60" t="s">
        <v>127</v>
      </c>
      <c r="D51" s="22" t="s">
        <v>202</v>
      </c>
      <c r="E51" s="22" t="s">
        <v>216</v>
      </c>
      <c r="F51" s="54">
        <v>250</v>
      </c>
      <c r="G51" s="54">
        <v>6.39</v>
      </c>
      <c r="H51" s="54">
        <v>4.4000000000000003E-3</v>
      </c>
      <c r="I51" s="68"/>
      <c r="J51" s="59"/>
    </row>
    <row r="52" spans="3:16">
      <c r="C52" s="60" t="s">
        <v>128</v>
      </c>
      <c r="D52" s="22" t="s">
        <v>203</v>
      </c>
      <c r="E52" s="22" t="s">
        <v>217</v>
      </c>
      <c r="F52" s="54">
        <v>1900</v>
      </c>
      <c r="G52" s="54">
        <v>5.63</v>
      </c>
      <c r="H52" s="54">
        <v>3.8E-3</v>
      </c>
      <c r="I52" s="68"/>
      <c r="J52" s="59"/>
    </row>
    <row r="53" spans="3:16">
      <c r="C53" s="60" t="s">
        <v>129</v>
      </c>
      <c r="D53" s="22" t="s">
        <v>204</v>
      </c>
      <c r="E53" s="22" t="s">
        <v>210</v>
      </c>
      <c r="F53" s="54">
        <v>450</v>
      </c>
      <c r="G53" s="52">
        <v>5.07</v>
      </c>
      <c r="H53" s="53">
        <v>3.5000000000000001E-3</v>
      </c>
      <c r="I53" s="68"/>
      <c r="J53" s="59"/>
      <c r="P53" s="5"/>
    </row>
    <row r="54" spans="3:16">
      <c r="C54" s="60" t="s">
        <v>130</v>
      </c>
      <c r="D54" s="22" t="s">
        <v>205</v>
      </c>
      <c r="E54" s="22" t="s">
        <v>24</v>
      </c>
      <c r="F54" s="54">
        <v>3750</v>
      </c>
      <c r="G54" s="52">
        <v>4.3</v>
      </c>
      <c r="H54" s="53">
        <v>2.8999999999999998E-3</v>
      </c>
      <c r="I54" s="68"/>
      <c r="J54" s="59"/>
      <c r="P54" s="5"/>
    </row>
    <row r="55" spans="3:16">
      <c r="C55" s="60" t="s">
        <v>131</v>
      </c>
      <c r="D55" s="22" t="s">
        <v>206</v>
      </c>
      <c r="E55" s="22" t="s">
        <v>210</v>
      </c>
      <c r="F55" s="54">
        <v>825</v>
      </c>
      <c r="G55" s="52">
        <v>4.16</v>
      </c>
      <c r="H55" s="53">
        <v>2.8E-3</v>
      </c>
      <c r="I55" s="68"/>
      <c r="J55" s="59"/>
    </row>
    <row r="56" spans="3:16">
      <c r="C56" s="58" t="s">
        <v>26</v>
      </c>
      <c r="D56" s="22"/>
      <c r="E56" s="22"/>
      <c r="F56" s="22"/>
      <c r="G56" s="23">
        <f>SUM(G11:G55)</f>
        <v>956.81</v>
      </c>
      <c r="H56" s="24">
        <f>SUM(H11:H55)</f>
        <v>0.65209999999999968</v>
      </c>
      <c r="I56" s="68"/>
      <c r="J56" s="59"/>
    </row>
    <row r="57" spans="3:16">
      <c r="C57" s="58" t="s">
        <v>46</v>
      </c>
      <c r="D57" s="22"/>
      <c r="E57" s="22"/>
      <c r="F57" s="51"/>
      <c r="G57" s="23" t="s">
        <v>27</v>
      </c>
      <c r="H57" s="24" t="s">
        <v>27</v>
      </c>
      <c r="I57" s="68"/>
      <c r="J57" s="59"/>
    </row>
    <row r="58" spans="3:16">
      <c r="C58" s="58" t="s">
        <v>26</v>
      </c>
      <c r="D58" s="22"/>
      <c r="E58" s="22"/>
      <c r="F58" s="51"/>
      <c r="G58" s="23" t="s">
        <v>27</v>
      </c>
      <c r="H58" s="24" t="s">
        <v>27</v>
      </c>
      <c r="I58" s="68"/>
      <c r="J58" s="59"/>
    </row>
    <row r="59" spans="3:16">
      <c r="C59" s="58" t="s">
        <v>45</v>
      </c>
      <c r="D59" s="22"/>
      <c r="E59" s="22"/>
      <c r="F59" s="51"/>
      <c r="G59" s="23">
        <f>G56</f>
        <v>956.81</v>
      </c>
      <c r="H59" s="24">
        <f>H56</f>
        <v>0.65209999999999968</v>
      </c>
      <c r="I59" s="68"/>
      <c r="J59" s="59"/>
    </row>
    <row r="60" spans="3:16">
      <c r="C60" s="58" t="s">
        <v>47</v>
      </c>
      <c r="D60" s="22"/>
      <c r="E60" s="22"/>
      <c r="F60" s="51"/>
      <c r="G60" s="52"/>
      <c r="H60" s="53"/>
      <c r="I60" s="68"/>
      <c r="J60" s="59"/>
    </row>
    <row r="61" spans="3:16">
      <c r="C61" s="58" t="s">
        <v>48</v>
      </c>
      <c r="D61" s="22"/>
      <c r="E61" s="22"/>
      <c r="F61" s="51"/>
      <c r="G61" s="52"/>
      <c r="H61" s="53"/>
      <c r="I61" s="68"/>
      <c r="J61" s="59"/>
    </row>
    <row r="62" spans="3:16">
      <c r="C62" s="60" t="s">
        <v>132</v>
      </c>
      <c r="D62" s="22"/>
      <c r="E62" s="22"/>
      <c r="F62" s="94">
        <v>-825</v>
      </c>
      <c r="G62" s="81">
        <v>-4.17</v>
      </c>
      <c r="H62" s="82">
        <v>-2.8E-3</v>
      </c>
      <c r="I62" s="83"/>
      <c r="J62" s="59"/>
    </row>
    <row r="63" spans="3:16">
      <c r="C63" s="60" t="s">
        <v>133</v>
      </c>
      <c r="D63" s="22"/>
      <c r="E63" s="22"/>
      <c r="F63" s="94">
        <v>-3750</v>
      </c>
      <c r="G63" s="81">
        <v>-4.32</v>
      </c>
      <c r="H63" s="82">
        <v>-2.8999999999999998E-3</v>
      </c>
      <c r="I63" s="83"/>
      <c r="J63" s="59"/>
    </row>
    <row r="64" spans="3:16">
      <c r="C64" s="60" t="s">
        <v>134</v>
      </c>
      <c r="D64" s="22"/>
      <c r="E64" s="22"/>
      <c r="F64" s="94">
        <v>-450</v>
      </c>
      <c r="G64" s="81">
        <v>-5.08</v>
      </c>
      <c r="H64" s="82">
        <v>-3.5000000000000001E-3</v>
      </c>
      <c r="I64" s="83"/>
      <c r="J64" s="59"/>
    </row>
    <row r="65" spans="3:10">
      <c r="C65" s="60" t="s">
        <v>135</v>
      </c>
      <c r="D65" s="22"/>
      <c r="E65" s="22"/>
      <c r="F65" s="94">
        <v>-1900</v>
      </c>
      <c r="G65" s="81">
        <v>-5.63</v>
      </c>
      <c r="H65" s="82">
        <v>-3.8E-3</v>
      </c>
      <c r="I65" s="83"/>
      <c r="J65" s="59"/>
    </row>
    <row r="66" spans="3:10">
      <c r="C66" s="60" t="s">
        <v>136</v>
      </c>
      <c r="D66" s="22"/>
      <c r="E66" s="22"/>
      <c r="F66" s="94">
        <v>-250</v>
      </c>
      <c r="G66" s="81">
        <v>-6.41</v>
      </c>
      <c r="H66" s="82">
        <v>-4.4000000000000003E-3</v>
      </c>
      <c r="I66" s="83"/>
      <c r="J66" s="59"/>
    </row>
    <row r="67" spans="3:10">
      <c r="C67" s="60" t="s">
        <v>137</v>
      </c>
      <c r="D67" s="22"/>
      <c r="E67" s="22"/>
      <c r="F67" s="94">
        <v>-625</v>
      </c>
      <c r="G67" s="81">
        <v>-7.3</v>
      </c>
      <c r="H67" s="82">
        <v>-5.0000000000000001E-3</v>
      </c>
      <c r="I67" s="83"/>
      <c r="J67" s="59"/>
    </row>
    <row r="68" spans="3:10">
      <c r="C68" s="60" t="s">
        <v>138</v>
      </c>
      <c r="D68" s="22"/>
      <c r="E68" s="22"/>
      <c r="F68" s="94">
        <v>-3600</v>
      </c>
      <c r="G68" s="81">
        <v>-8.07</v>
      </c>
      <c r="H68" s="82">
        <v>-5.4999999999999997E-3</v>
      </c>
      <c r="I68" s="84"/>
      <c r="J68" s="59"/>
    </row>
    <row r="69" spans="3:10">
      <c r="C69" s="60" t="s">
        <v>139</v>
      </c>
      <c r="D69" s="22"/>
      <c r="E69" s="22"/>
      <c r="F69" s="94">
        <v>-550</v>
      </c>
      <c r="G69" s="81">
        <v>-8.1</v>
      </c>
      <c r="H69" s="82">
        <v>-5.4999999999999997E-3</v>
      </c>
      <c r="I69" s="84"/>
      <c r="J69" s="59"/>
    </row>
    <row r="70" spans="3:10">
      <c r="C70" s="60" t="s">
        <v>140</v>
      </c>
      <c r="D70" s="22"/>
      <c r="E70" s="22"/>
      <c r="F70" s="94">
        <v>-700</v>
      </c>
      <c r="G70" s="81">
        <v>-8.48</v>
      </c>
      <c r="H70" s="82">
        <v>-5.7999999999999996E-3</v>
      </c>
      <c r="I70" s="84"/>
      <c r="J70" s="59"/>
    </row>
    <row r="71" spans="3:10">
      <c r="C71" s="60" t="s">
        <v>141</v>
      </c>
      <c r="D71" s="22"/>
      <c r="E71" s="22"/>
      <c r="F71" s="94">
        <v>-125</v>
      </c>
      <c r="G71" s="81">
        <v>-9.3000000000000007</v>
      </c>
      <c r="H71" s="82">
        <v>-6.3E-3</v>
      </c>
      <c r="I71" s="84"/>
      <c r="J71" s="59"/>
    </row>
    <row r="72" spans="3:10">
      <c r="C72" s="60" t="s">
        <v>142</v>
      </c>
      <c r="D72" s="22"/>
      <c r="E72" s="22"/>
      <c r="F72" s="94">
        <v>-7200</v>
      </c>
      <c r="G72" s="81">
        <v>-10.23</v>
      </c>
      <c r="H72" s="82">
        <v>-7.0000000000000001E-3</v>
      </c>
      <c r="I72" s="83"/>
      <c r="J72" s="59"/>
    </row>
    <row r="73" spans="3:10">
      <c r="C73" s="60" t="s">
        <v>143</v>
      </c>
      <c r="D73" s="22"/>
      <c r="E73" s="22"/>
      <c r="F73" s="94">
        <v>-2500</v>
      </c>
      <c r="G73" s="81">
        <v>-10.32</v>
      </c>
      <c r="H73" s="82">
        <v>-7.0000000000000001E-3</v>
      </c>
      <c r="I73" s="83"/>
      <c r="J73" s="59"/>
    </row>
    <row r="74" spans="3:10">
      <c r="C74" s="60" t="s">
        <v>144</v>
      </c>
      <c r="D74" s="22"/>
      <c r="E74" s="22"/>
      <c r="F74" s="94">
        <v>-700</v>
      </c>
      <c r="G74" s="81">
        <v>-12.36</v>
      </c>
      <c r="H74" s="82">
        <v>-8.3999999999999995E-3</v>
      </c>
      <c r="I74" s="83"/>
      <c r="J74" s="59"/>
    </row>
    <row r="75" spans="3:10">
      <c r="C75" s="60" t="s">
        <v>145</v>
      </c>
      <c r="D75" s="22"/>
      <c r="E75" s="22"/>
      <c r="F75" s="94">
        <v>-2200</v>
      </c>
      <c r="G75" s="81">
        <v>-13.05</v>
      </c>
      <c r="H75" s="82">
        <v>-8.8999999999999999E-3</v>
      </c>
      <c r="I75" s="83"/>
      <c r="J75" s="59"/>
    </row>
    <row r="76" spans="3:10">
      <c r="C76" s="60" t="s">
        <v>146</v>
      </c>
      <c r="D76" s="22"/>
      <c r="E76" s="22"/>
      <c r="F76" s="94">
        <v>-1125</v>
      </c>
      <c r="G76" s="81">
        <v>-13.81</v>
      </c>
      <c r="H76" s="82">
        <v>-9.4000000000000004E-3</v>
      </c>
      <c r="I76" s="83"/>
      <c r="J76" s="59"/>
    </row>
    <row r="77" spans="3:10">
      <c r="C77" s="60" t="s">
        <v>147</v>
      </c>
      <c r="D77" s="22"/>
      <c r="E77" s="22"/>
      <c r="F77" s="94">
        <v>-3000</v>
      </c>
      <c r="G77" s="81">
        <v>-14.94</v>
      </c>
      <c r="H77" s="82">
        <v>-1.0200000000000001E-2</v>
      </c>
      <c r="I77" s="83"/>
      <c r="J77" s="56"/>
    </row>
    <row r="78" spans="3:10">
      <c r="C78" s="60" t="s">
        <v>148</v>
      </c>
      <c r="D78" s="22"/>
      <c r="E78" s="22"/>
      <c r="F78" s="94">
        <v>-625</v>
      </c>
      <c r="G78" s="81">
        <v>-14.96</v>
      </c>
      <c r="H78" s="82">
        <v>-1.0200000000000001E-2</v>
      </c>
      <c r="I78" s="83"/>
      <c r="J78" s="56"/>
    </row>
    <row r="79" spans="3:10">
      <c r="C79" s="60" t="s">
        <v>149</v>
      </c>
      <c r="D79" s="22"/>
      <c r="E79" s="22"/>
      <c r="F79" s="94">
        <v>-16000</v>
      </c>
      <c r="G79" s="81">
        <v>-16.16</v>
      </c>
      <c r="H79" s="82">
        <v>-1.0999999999999999E-2</v>
      </c>
      <c r="I79" s="84"/>
      <c r="J79" s="56"/>
    </row>
    <row r="80" spans="3:10">
      <c r="C80" s="60" t="s">
        <v>150</v>
      </c>
      <c r="D80" s="22"/>
      <c r="E80" s="22"/>
      <c r="F80" s="94">
        <v>-1500</v>
      </c>
      <c r="G80" s="81">
        <v>-16.78</v>
      </c>
      <c r="H80" s="82">
        <v>-1.14E-2</v>
      </c>
      <c r="I80" s="83"/>
      <c r="J80" s="56"/>
    </row>
    <row r="81" spans="3:10">
      <c r="C81" s="60" t="s">
        <v>151</v>
      </c>
      <c r="D81" s="66"/>
      <c r="E81" s="66"/>
      <c r="F81" s="94">
        <v>-1650</v>
      </c>
      <c r="G81" s="81">
        <v>-16.829999999999998</v>
      </c>
      <c r="H81" s="82">
        <v>-1.15E-2</v>
      </c>
      <c r="I81" s="85"/>
      <c r="J81" s="56"/>
    </row>
    <row r="82" spans="3:10">
      <c r="C82" s="60" t="s">
        <v>152</v>
      </c>
      <c r="D82" s="22"/>
      <c r="E82" s="22"/>
      <c r="F82" s="94">
        <v>-1250</v>
      </c>
      <c r="G82" s="81">
        <v>-16.98</v>
      </c>
      <c r="H82" s="82">
        <v>-1.1599999999999999E-2</v>
      </c>
      <c r="I82" s="84"/>
      <c r="J82" s="56"/>
    </row>
    <row r="83" spans="3:10">
      <c r="C83" s="60" t="s">
        <v>153</v>
      </c>
      <c r="D83" s="22"/>
      <c r="E83" s="22"/>
      <c r="F83" s="94">
        <v>-2250</v>
      </c>
      <c r="G83" s="81">
        <v>-18.100000000000001</v>
      </c>
      <c r="H83" s="82">
        <v>-1.23E-2</v>
      </c>
      <c r="I83" s="84"/>
      <c r="J83" s="56"/>
    </row>
    <row r="84" spans="3:10">
      <c r="C84" s="60" t="s">
        <v>154</v>
      </c>
      <c r="D84" s="22"/>
      <c r="E84" s="22"/>
      <c r="F84" s="94">
        <v>-2325</v>
      </c>
      <c r="G84" s="81">
        <v>-18.54</v>
      </c>
      <c r="H84" s="82">
        <v>-1.26E-2</v>
      </c>
      <c r="I84" s="83"/>
      <c r="J84" s="56"/>
    </row>
    <row r="85" spans="3:10">
      <c r="C85" s="60" t="s">
        <v>155</v>
      </c>
      <c r="D85" s="22"/>
      <c r="E85" s="22"/>
      <c r="F85" s="94">
        <v>-525</v>
      </c>
      <c r="G85" s="81">
        <v>-20.81</v>
      </c>
      <c r="H85" s="82">
        <v>-1.4200000000000001E-2</v>
      </c>
      <c r="I85" s="83"/>
      <c r="J85" s="56"/>
    </row>
    <row r="86" spans="3:10">
      <c r="C86" s="60" t="s">
        <v>156</v>
      </c>
      <c r="D86" s="22"/>
      <c r="E86" s="22"/>
      <c r="F86" s="94">
        <v>-2250</v>
      </c>
      <c r="G86" s="81">
        <v>-22.15</v>
      </c>
      <c r="H86" s="82">
        <v>-1.5100000000000001E-2</v>
      </c>
      <c r="I86" s="84"/>
      <c r="J86" s="56"/>
    </row>
    <row r="87" spans="3:10">
      <c r="C87" s="60" t="s">
        <v>157</v>
      </c>
      <c r="D87" s="22"/>
      <c r="E87" s="22"/>
      <c r="F87" s="94">
        <v>-5700</v>
      </c>
      <c r="G87" s="81">
        <v>-22.95</v>
      </c>
      <c r="H87" s="82">
        <v>-1.5599999999999999E-2</v>
      </c>
      <c r="I87" s="84"/>
      <c r="J87" s="56"/>
    </row>
    <row r="88" spans="3:10">
      <c r="C88" s="60" t="s">
        <v>158</v>
      </c>
      <c r="D88" s="22"/>
      <c r="E88" s="22"/>
      <c r="F88" s="94">
        <v>-2000</v>
      </c>
      <c r="G88" s="81">
        <v>-24.44</v>
      </c>
      <c r="H88" s="82">
        <v>-1.67E-2</v>
      </c>
      <c r="I88" s="83"/>
      <c r="J88" s="59"/>
    </row>
    <row r="89" spans="3:10">
      <c r="C89" s="77" t="s">
        <v>159</v>
      </c>
      <c r="D89" s="49"/>
      <c r="E89" s="50"/>
      <c r="F89" s="94">
        <v>-4900</v>
      </c>
      <c r="G89" s="86">
        <v>-24.65</v>
      </c>
      <c r="H89" s="87">
        <v>-1.6799999999999999E-2</v>
      </c>
      <c r="I89" s="88"/>
      <c r="J89" s="59"/>
    </row>
    <row r="90" spans="3:10">
      <c r="C90" s="78" t="s">
        <v>160</v>
      </c>
      <c r="D90" s="51"/>
      <c r="E90" s="51"/>
      <c r="F90" s="94">
        <v>-7050</v>
      </c>
      <c r="G90" s="81">
        <v>-26.55</v>
      </c>
      <c r="H90" s="82">
        <v>-1.8100000000000002E-2</v>
      </c>
      <c r="I90" s="88"/>
      <c r="J90" s="59"/>
    </row>
    <row r="91" spans="3:10">
      <c r="C91" s="60" t="s">
        <v>161</v>
      </c>
      <c r="D91" s="50"/>
      <c r="E91" s="51"/>
      <c r="F91" s="94">
        <v>-9525</v>
      </c>
      <c r="G91" s="81">
        <v>-27.75</v>
      </c>
      <c r="H91" s="82">
        <v>-1.89E-2</v>
      </c>
      <c r="I91" s="88"/>
      <c r="J91" s="59"/>
    </row>
    <row r="92" spans="3:10">
      <c r="C92" s="60" t="s">
        <v>162</v>
      </c>
      <c r="D92" s="50"/>
      <c r="E92" s="51"/>
      <c r="F92" s="94">
        <v>-3300</v>
      </c>
      <c r="G92" s="81">
        <v>-28.89</v>
      </c>
      <c r="H92" s="82">
        <v>-1.9699999999999999E-2</v>
      </c>
      <c r="I92" s="88"/>
      <c r="J92" s="59"/>
    </row>
    <row r="93" spans="3:10">
      <c r="C93" s="60" t="s">
        <v>163</v>
      </c>
      <c r="D93" s="22"/>
      <c r="E93" s="51"/>
      <c r="F93" s="94">
        <v>-7500</v>
      </c>
      <c r="G93" s="81">
        <v>-29.03</v>
      </c>
      <c r="H93" s="82">
        <v>-1.9800000000000002E-2</v>
      </c>
      <c r="I93" s="88"/>
      <c r="J93" s="59"/>
    </row>
    <row r="94" spans="3:10">
      <c r="C94" s="60" t="s">
        <v>164</v>
      </c>
      <c r="D94" s="69"/>
      <c r="E94" s="69"/>
      <c r="F94" s="94">
        <v>-11700</v>
      </c>
      <c r="G94" s="86">
        <v>-29.12</v>
      </c>
      <c r="H94" s="87">
        <v>-1.9800000000000002E-2</v>
      </c>
      <c r="I94" s="88"/>
      <c r="J94" s="59"/>
    </row>
    <row r="95" spans="3:10">
      <c r="C95" s="60" t="s">
        <v>165</v>
      </c>
      <c r="D95" s="70"/>
      <c r="E95" s="69"/>
      <c r="F95" s="94">
        <v>-12000</v>
      </c>
      <c r="G95" s="86">
        <v>-30.23</v>
      </c>
      <c r="H95" s="87">
        <v>-2.06E-2</v>
      </c>
      <c r="I95" s="88"/>
      <c r="J95" s="59"/>
    </row>
    <row r="96" spans="3:10">
      <c r="C96" s="29" t="s">
        <v>166</v>
      </c>
      <c r="D96" s="22"/>
      <c r="E96" s="22"/>
      <c r="F96" s="94">
        <v>-4500</v>
      </c>
      <c r="G96" s="81">
        <v>-30.54</v>
      </c>
      <c r="H96" s="82">
        <v>-2.0799999999999999E-2</v>
      </c>
      <c r="I96" s="88"/>
      <c r="J96" s="59"/>
    </row>
    <row r="97" spans="3:10">
      <c r="C97" s="29" t="s">
        <v>167</v>
      </c>
      <c r="D97" s="22"/>
      <c r="E97" s="22"/>
      <c r="F97" s="94">
        <v>-357375</v>
      </c>
      <c r="G97" s="81">
        <v>-30.66</v>
      </c>
      <c r="H97" s="82">
        <v>-2.0899999999999998E-2</v>
      </c>
      <c r="I97" s="88"/>
      <c r="J97" s="56"/>
    </row>
    <row r="98" spans="3:10">
      <c r="C98" s="60" t="s">
        <v>168</v>
      </c>
      <c r="D98" s="22"/>
      <c r="E98" s="22"/>
      <c r="F98" s="94">
        <v>-2375</v>
      </c>
      <c r="G98" s="81">
        <v>-31.24</v>
      </c>
      <c r="H98" s="82">
        <v>-2.1299999999999999E-2</v>
      </c>
      <c r="I98" s="84"/>
      <c r="J98" s="56"/>
    </row>
    <row r="99" spans="3:10">
      <c r="C99" s="60" t="s">
        <v>169</v>
      </c>
      <c r="D99" s="22"/>
      <c r="E99" s="22"/>
      <c r="F99" s="94">
        <v>-27000</v>
      </c>
      <c r="G99" s="81">
        <v>-33.5</v>
      </c>
      <c r="H99" s="82">
        <v>-2.2800000000000001E-2</v>
      </c>
      <c r="I99" s="84"/>
      <c r="J99" s="56"/>
    </row>
    <row r="100" spans="3:10">
      <c r="C100" s="79" t="s">
        <v>170</v>
      </c>
      <c r="D100" s="19"/>
      <c r="E100" s="19"/>
      <c r="F100" s="94">
        <v>-1900</v>
      </c>
      <c r="G100" s="81">
        <v>-34.020000000000003</v>
      </c>
      <c r="H100" s="89">
        <v>-2.3199999999999998E-2</v>
      </c>
      <c r="I100" s="88"/>
      <c r="J100" s="59"/>
    </row>
    <row r="101" spans="3:10">
      <c r="C101" s="60" t="s">
        <v>171</v>
      </c>
      <c r="D101" s="22"/>
      <c r="E101" s="22"/>
      <c r="F101" s="94">
        <v>-12400</v>
      </c>
      <c r="G101" s="81">
        <v>-36.270000000000003</v>
      </c>
      <c r="H101" s="82">
        <v>-2.47E-2</v>
      </c>
      <c r="I101" s="88"/>
      <c r="J101" s="59"/>
    </row>
    <row r="102" spans="3:10">
      <c r="C102" s="60" t="s">
        <v>172</v>
      </c>
      <c r="D102" s="22"/>
      <c r="E102" s="22"/>
      <c r="F102" s="94">
        <v>-1050</v>
      </c>
      <c r="G102" s="81">
        <v>-36.909999999999997</v>
      </c>
      <c r="H102" s="82">
        <v>-2.52E-2</v>
      </c>
      <c r="I102" s="88"/>
      <c r="J102" s="59"/>
    </row>
    <row r="103" spans="3:10">
      <c r="C103" s="79" t="s">
        <v>173</v>
      </c>
      <c r="D103" s="20"/>
      <c r="E103" s="19"/>
      <c r="F103" s="94">
        <v>-15000</v>
      </c>
      <c r="G103" s="81">
        <v>-39.06</v>
      </c>
      <c r="H103" s="82">
        <v>-2.6599999999999999E-2</v>
      </c>
      <c r="I103" s="88"/>
      <c r="J103" s="59"/>
    </row>
    <row r="104" spans="3:10">
      <c r="C104" s="79" t="s">
        <v>174</v>
      </c>
      <c r="D104" s="19"/>
      <c r="E104" s="19"/>
      <c r="F104" s="94">
        <v>-600</v>
      </c>
      <c r="G104" s="81">
        <v>-39.72</v>
      </c>
      <c r="H104" s="82">
        <v>-2.7099999999999999E-2</v>
      </c>
      <c r="I104" s="88"/>
      <c r="J104" s="59"/>
    </row>
    <row r="105" spans="3:10">
      <c r="C105" s="79" t="s">
        <v>175</v>
      </c>
      <c r="D105" s="19"/>
      <c r="E105" s="19"/>
      <c r="F105" s="94">
        <v>-54000</v>
      </c>
      <c r="G105" s="81">
        <v>-41.33</v>
      </c>
      <c r="H105" s="82">
        <v>-2.8199999999999999E-2</v>
      </c>
      <c r="I105" s="88"/>
      <c r="J105" s="59"/>
    </row>
    <row r="106" spans="3:10">
      <c r="C106" s="79" t="s">
        <v>176</v>
      </c>
      <c r="D106" s="75"/>
      <c r="E106" s="75"/>
      <c r="F106" s="94">
        <v>-8250</v>
      </c>
      <c r="G106" s="81">
        <v>-60.71</v>
      </c>
      <c r="H106" s="82">
        <v>-4.1399999999999999E-2</v>
      </c>
      <c r="I106" s="90"/>
      <c r="J106" s="59"/>
    </row>
    <row r="107" spans="3:10">
      <c r="C107" s="61" t="s">
        <v>26</v>
      </c>
      <c r="D107" s="75"/>
      <c r="E107" s="75"/>
      <c r="F107" s="81"/>
      <c r="G107" s="92">
        <f>SUM(G62:G106)</f>
        <v>-960.44999999999993</v>
      </c>
      <c r="H107" s="93">
        <f>SUM(H62:H106)</f>
        <v>-0.65449999999999986</v>
      </c>
      <c r="I107" s="90"/>
      <c r="J107" s="59"/>
    </row>
    <row r="108" spans="3:10">
      <c r="C108" s="61" t="s">
        <v>45</v>
      </c>
      <c r="D108" s="75"/>
      <c r="E108" s="75"/>
      <c r="F108" s="81"/>
      <c r="G108" s="92">
        <f>G107</f>
        <v>-960.44999999999993</v>
      </c>
      <c r="H108" s="93">
        <f>H107</f>
        <v>-0.65449999999999986</v>
      </c>
      <c r="I108" s="90"/>
      <c r="J108" s="59"/>
    </row>
    <row r="109" spans="3:10">
      <c r="C109" s="61" t="s">
        <v>28</v>
      </c>
      <c r="D109" s="75"/>
      <c r="E109" s="75"/>
      <c r="F109" s="75"/>
      <c r="G109" s="22"/>
      <c r="H109" s="22"/>
      <c r="I109" s="76"/>
      <c r="J109" s="59"/>
    </row>
    <row r="110" spans="3:10" ht="21.75" customHeight="1">
      <c r="C110" s="61" t="s">
        <v>43</v>
      </c>
      <c r="D110" s="75"/>
      <c r="E110" s="75"/>
      <c r="F110" s="75"/>
      <c r="G110" s="22"/>
      <c r="H110" s="22"/>
      <c r="I110" s="76"/>
      <c r="J110" s="59"/>
    </row>
    <row r="111" spans="3:10">
      <c r="C111" s="79" t="s">
        <v>177</v>
      </c>
      <c r="D111" s="75" t="s">
        <v>218</v>
      </c>
      <c r="E111" s="75" t="s">
        <v>44</v>
      </c>
      <c r="F111" s="91">
        <v>150000</v>
      </c>
      <c r="G111" s="54">
        <v>148.44</v>
      </c>
      <c r="H111" s="53">
        <v>0.1012</v>
      </c>
      <c r="I111" s="53">
        <v>5.3938E-2</v>
      </c>
      <c r="J111" s="59"/>
    </row>
    <row r="112" spans="3:10">
      <c r="C112" s="61" t="s">
        <v>26</v>
      </c>
      <c r="D112" s="75"/>
      <c r="E112" s="75"/>
      <c r="F112" s="75"/>
      <c r="G112" s="95">
        <v>148.44</v>
      </c>
      <c r="H112" s="24">
        <v>0.1012</v>
      </c>
      <c r="I112" s="76"/>
      <c r="J112" s="59"/>
    </row>
    <row r="113" spans="3:10">
      <c r="C113" s="61" t="s">
        <v>45</v>
      </c>
      <c r="D113" s="75"/>
      <c r="E113" s="75"/>
      <c r="F113" s="75"/>
      <c r="G113" s="95">
        <v>148.44</v>
      </c>
      <c r="H113" s="24">
        <v>0.1012</v>
      </c>
      <c r="I113" s="76"/>
      <c r="J113" s="59"/>
    </row>
    <row r="114" spans="3:10">
      <c r="C114" s="79" t="s">
        <v>29</v>
      </c>
      <c r="D114" s="75"/>
      <c r="E114" s="75"/>
      <c r="F114" s="75"/>
      <c r="G114" s="80"/>
      <c r="H114" s="53"/>
      <c r="I114" s="76"/>
      <c r="J114" s="59"/>
    </row>
    <row r="115" spans="3:10">
      <c r="C115" s="79" t="s">
        <v>30</v>
      </c>
      <c r="D115" s="75"/>
      <c r="E115" s="75"/>
      <c r="F115" s="75"/>
      <c r="G115" s="54">
        <v>255.96</v>
      </c>
      <c r="H115" s="53">
        <v>0.17449999999999999</v>
      </c>
      <c r="I115" s="53">
        <v>5.4883435388680138E-2</v>
      </c>
      <c r="J115" s="59"/>
    </row>
    <row r="116" spans="3:10">
      <c r="C116" s="61" t="s">
        <v>26</v>
      </c>
      <c r="D116" s="75"/>
      <c r="E116" s="75"/>
      <c r="F116" s="75"/>
      <c r="G116" s="95">
        <v>255.96</v>
      </c>
      <c r="H116" s="24">
        <v>0.17449999999999999</v>
      </c>
      <c r="I116" s="76"/>
      <c r="J116" s="59"/>
    </row>
    <row r="117" spans="3:10">
      <c r="C117" s="61" t="s">
        <v>45</v>
      </c>
      <c r="D117" s="75"/>
      <c r="E117" s="75"/>
      <c r="F117" s="75"/>
      <c r="G117" s="95">
        <v>255.96</v>
      </c>
      <c r="H117" s="24">
        <v>0.17449999999999999</v>
      </c>
      <c r="I117" s="76"/>
      <c r="J117" s="59"/>
    </row>
    <row r="118" spans="3:10">
      <c r="C118" s="79" t="s">
        <v>49</v>
      </c>
      <c r="D118" s="75"/>
      <c r="E118" s="75"/>
      <c r="F118" s="75"/>
      <c r="G118" s="54">
        <v>1066.1600000000001</v>
      </c>
      <c r="H118" s="53">
        <v>0.72670000000000001</v>
      </c>
      <c r="I118" s="76"/>
      <c r="J118" s="59"/>
    </row>
    <row r="119" spans="3:10" ht="21.75" thickBot="1">
      <c r="C119" s="62" t="s">
        <v>50</v>
      </c>
      <c r="D119" s="63"/>
      <c r="E119" s="63"/>
      <c r="F119" s="63"/>
      <c r="G119" s="71">
        <f>G118+G117+G113+G108+G59</f>
        <v>1466.92</v>
      </c>
      <c r="H119" s="72">
        <f>H118+H117+H113+H108+H59</f>
        <v>0.99999999999999978</v>
      </c>
      <c r="I119" s="73"/>
      <c r="J119" s="64"/>
    </row>
    <row r="120" spans="3:10">
      <c r="C120" s="25"/>
      <c r="D120" s="26"/>
      <c r="E120" s="26"/>
      <c r="F120" s="26"/>
      <c r="G120" s="21"/>
      <c r="H120" s="27"/>
      <c r="I120" s="28"/>
      <c r="J120" s="28"/>
    </row>
    <row r="121" spans="3:10" ht="21.75" thickBot="1">
      <c r="C121" s="25"/>
      <c r="D121" s="26"/>
      <c r="E121" s="26"/>
      <c r="F121" s="26"/>
      <c r="G121" s="21"/>
      <c r="H121" s="27"/>
      <c r="I121" s="28"/>
      <c r="J121" s="28"/>
    </row>
    <row r="122" spans="3:10">
      <c r="C122" s="98" t="s">
        <v>238</v>
      </c>
      <c r="D122" s="99"/>
      <c r="E122" s="99"/>
      <c r="F122" s="100"/>
      <c r="G122" s="21"/>
      <c r="H122" s="27"/>
      <c r="I122" s="28"/>
      <c r="J122" s="28"/>
    </row>
    <row r="123" spans="3:10" ht="42">
      <c r="C123" s="101" t="s">
        <v>239</v>
      </c>
      <c r="D123" s="96" t="s">
        <v>240</v>
      </c>
      <c r="E123" s="96" t="s">
        <v>241</v>
      </c>
      <c r="F123" s="102" t="s">
        <v>242</v>
      </c>
      <c r="G123" s="21"/>
      <c r="H123" s="27"/>
      <c r="I123" s="28"/>
      <c r="J123" s="28"/>
    </row>
    <row r="124" spans="3:10">
      <c r="C124" s="79" t="s">
        <v>250</v>
      </c>
      <c r="D124" s="79" t="s">
        <v>249</v>
      </c>
      <c r="E124" s="91">
        <v>292.5</v>
      </c>
      <c r="F124" s="128">
        <f>30330502/100000</f>
        <v>303.30502000000001</v>
      </c>
      <c r="G124" s="21"/>
      <c r="H124" s="27"/>
      <c r="I124" s="28"/>
      <c r="J124" s="28"/>
    </row>
    <row r="125" spans="3:10">
      <c r="C125" s="79" t="s">
        <v>251</v>
      </c>
      <c r="D125" s="79" t="s">
        <v>249</v>
      </c>
      <c r="E125" s="91">
        <v>7441.5</v>
      </c>
      <c r="F125" s="128">
        <f t="shared" ref="F125:F168" si="0">30330502/100000</f>
        <v>303.30502000000001</v>
      </c>
      <c r="G125" s="21"/>
      <c r="H125" s="27"/>
      <c r="I125" s="28"/>
      <c r="J125" s="28"/>
    </row>
    <row r="126" spans="3:10">
      <c r="C126" s="79" t="s">
        <v>252</v>
      </c>
      <c r="D126" s="79" t="s">
        <v>249</v>
      </c>
      <c r="E126" s="91">
        <v>8.58</v>
      </c>
      <c r="F126" s="128">
        <f t="shared" si="0"/>
        <v>303.30502000000001</v>
      </c>
      <c r="G126" s="21"/>
      <c r="H126" s="27"/>
      <c r="I126" s="28"/>
      <c r="J126" s="28"/>
    </row>
    <row r="127" spans="3:10">
      <c r="C127" s="79" t="s">
        <v>253</v>
      </c>
      <c r="D127" s="79" t="s">
        <v>249</v>
      </c>
      <c r="E127" s="91">
        <v>804.5</v>
      </c>
      <c r="F127" s="128">
        <f t="shared" si="0"/>
        <v>303.30502000000001</v>
      </c>
      <c r="G127" s="21"/>
      <c r="H127" s="27"/>
      <c r="I127" s="28"/>
      <c r="J127" s="28"/>
    </row>
    <row r="128" spans="3:10">
      <c r="C128" s="79" t="s">
        <v>254</v>
      </c>
      <c r="D128" s="79" t="s">
        <v>249</v>
      </c>
      <c r="E128" s="91">
        <v>142.1</v>
      </c>
      <c r="F128" s="128">
        <f t="shared" si="0"/>
        <v>303.30502000000001</v>
      </c>
      <c r="G128" s="21"/>
      <c r="H128" s="27"/>
      <c r="I128" s="28"/>
      <c r="J128" s="28"/>
    </row>
    <row r="129" spans="3:10">
      <c r="C129" s="79" t="s">
        <v>255</v>
      </c>
      <c r="D129" s="79" t="s">
        <v>249</v>
      </c>
      <c r="E129" s="91">
        <v>402.6</v>
      </c>
      <c r="F129" s="128">
        <f t="shared" si="0"/>
        <v>303.30502000000001</v>
      </c>
      <c r="G129" s="21"/>
      <c r="H129" s="27"/>
      <c r="I129" s="28"/>
      <c r="J129" s="28"/>
    </row>
    <row r="130" spans="3:10">
      <c r="C130" s="79" t="s">
        <v>256</v>
      </c>
      <c r="D130" s="79" t="s">
        <v>249</v>
      </c>
      <c r="E130" s="91">
        <v>248.85</v>
      </c>
      <c r="F130" s="128">
        <f t="shared" si="0"/>
        <v>303.30502000000001</v>
      </c>
      <c r="G130" s="21"/>
      <c r="H130" s="27"/>
      <c r="I130" s="28"/>
      <c r="J130" s="28"/>
    </row>
    <row r="131" spans="3:10">
      <c r="C131" s="79" t="s">
        <v>257</v>
      </c>
      <c r="D131" s="79" t="s">
        <v>249</v>
      </c>
      <c r="E131" s="91">
        <v>1790.5</v>
      </c>
      <c r="F131" s="128">
        <f t="shared" si="0"/>
        <v>303.30502000000001</v>
      </c>
      <c r="G131" s="21"/>
      <c r="H131" s="27"/>
      <c r="I131" s="28"/>
      <c r="J131" s="28"/>
    </row>
    <row r="132" spans="3:10">
      <c r="C132" s="79" t="s">
        <v>258</v>
      </c>
      <c r="D132" s="79" t="s">
        <v>249</v>
      </c>
      <c r="E132" s="91">
        <v>124.07</v>
      </c>
      <c r="F132" s="128">
        <f t="shared" si="0"/>
        <v>303.30502000000001</v>
      </c>
      <c r="G132" s="21"/>
      <c r="H132" s="27"/>
      <c r="I132" s="28"/>
      <c r="J132" s="28"/>
    </row>
    <row r="133" spans="3:10">
      <c r="C133" s="79" t="s">
        <v>259</v>
      </c>
      <c r="D133" s="79" t="s">
        <v>249</v>
      </c>
      <c r="E133" s="91">
        <v>224.15</v>
      </c>
      <c r="F133" s="128">
        <f t="shared" si="0"/>
        <v>303.30502000000001</v>
      </c>
      <c r="G133" s="21"/>
      <c r="H133" s="27"/>
      <c r="I133" s="28"/>
      <c r="J133" s="28"/>
    </row>
    <row r="134" spans="3:10">
      <c r="C134" s="79" t="s">
        <v>260</v>
      </c>
      <c r="D134" s="79" t="s">
        <v>249</v>
      </c>
      <c r="E134" s="91">
        <v>1358.3</v>
      </c>
      <c r="F134" s="128">
        <f t="shared" si="0"/>
        <v>303.30502000000001</v>
      </c>
      <c r="G134" s="21"/>
      <c r="H134" s="27"/>
      <c r="I134" s="28"/>
      <c r="J134" s="28"/>
    </row>
    <row r="135" spans="3:10">
      <c r="C135" s="79" t="s">
        <v>261</v>
      </c>
      <c r="D135" s="79" t="s">
        <v>249</v>
      </c>
      <c r="E135" s="91">
        <v>1227.2</v>
      </c>
      <c r="F135" s="128">
        <f t="shared" si="0"/>
        <v>303.30502000000001</v>
      </c>
      <c r="G135" s="21"/>
      <c r="H135" s="27"/>
      <c r="I135" s="28"/>
      <c r="J135" s="28"/>
    </row>
    <row r="136" spans="3:10">
      <c r="C136" s="79" t="s">
        <v>262</v>
      </c>
      <c r="D136" s="79" t="s">
        <v>249</v>
      </c>
      <c r="E136" s="91">
        <v>412.95</v>
      </c>
      <c r="F136" s="128">
        <f t="shared" si="0"/>
        <v>303.30502000000001</v>
      </c>
      <c r="G136" s="21"/>
      <c r="H136" s="27"/>
      <c r="I136" s="28"/>
      <c r="J136" s="28"/>
    </row>
    <row r="137" spans="3:10">
      <c r="C137" s="79" t="s">
        <v>263</v>
      </c>
      <c r="D137" s="79" t="s">
        <v>249</v>
      </c>
      <c r="E137" s="91">
        <v>505.6</v>
      </c>
      <c r="F137" s="128">
        <f t="shared" si="0"/>
        <v>303.30502000000001</v>
      </c>
      <c r="G137" s="21"/>
      <c r="H137" s="27"/>
      <c r="I137" s="28"/>
      <c r="J137" s="28"/>
    </row>
    <row r="138" spans="3:10">
      <c r="C138" s="79" t="s">
        <v>264</v>
      </c>
      <c r="D138" s="79" t="s">
        <v>249</v>
      </c>
      <c r="E138" s="91">
        <v>6619.5</v>
      </c>
      <c r="F138" s="128">
        <f t="shared" si="0"/>
        <v>303.30502000000001</v>
      </c>
      <c r="G138" s="21"/>
      <c r="H138" s="27"/>
      <c r="I138" s="28"/>
      <c r="J138" s="28"/>
    </row>
    <row r="139" spans="3:10">
      <c r="C139" s="79" t="s">
        <v>265</v>
      </c>
      <c r="D139" s="79" t="s">
        <v>249</v>
      </c>
      <c r="E139" s="91">
        <v>260.39999999999998</v>
      </c>
      <c r="F139" s="128">
        <f t="shared" si="0"/>
        <v>303.30502000000001</v>
      </c>
      <c r="G139" s="21"/>
      <c r="H139" s="27"/>
      <c r="I139" s="28"/>
      <c r="J139" s="28"/>
    </row>
    <row r="140" spans="3:10">
      <c r="C140" s="79" t="s">
        <v>266</v>
      </c>
      <c r="D140" s="79" t="s">
        <v>249</v>
      </c>
      <c r="E140" s="91">
        <v>797.55</v>
      </c>
      <c r="F140" s="128">
        <f t="shared" si="0"/>
        <v>303.30502000000001</v>
      </c>
      <c r="G140" s="21"/>
      <c r="H140" s="27"/>
      <c r="I140" s="28"/>
      <c r="J140" s="28"/>
    </row>
    <row r="141" spans="3:10">
      <c r="C141" s="79" t="s">
        <v>267</v>
      </c>
      <c r="D141" s="79" t="s">
        <v>249</v>
      </c>
      <c r="E141" s="91">
        <v>1473.4</v>
      </c>
      <c r="F141" s="128">
        <f t="shared" si="0"/>
        <v>303.30502000000001</v>
      </c>
      <c r="G141" s="21"/>
      <c r="H141" s="27"/>
      <c r="I141" s="28"/>
      <c r="J141" s="28"/>
    </row>
    <row r="142" spans="3:10">
      <c r="C142" s="79" t="s">
        <v>268</v>
      </c>
      <c r="D142" s="79" t="s">
        <v>249</v>
      </c>
      <c r="E142" s="91">
        <v>2562.6</v>
      </c>
      <c r="F142" s="128">
        <f t="shared" si="0"/>
        <v>303.30502000000001</v>
      </c>
      <c r="G142" s="21"/>
      <c r="H142" s="27"/>
      <c r="I142" s="28"/>
      <c r="J142" s="28"/>
    </row>
    <row r="143" spans="3:10">
      <c r="C143" s="79" t="s">
        <v>269</v>
      </c>
      <c r="D143" s="79" t="s">
        <v>249</v>
      </c>
      <c r="E143" s="91">
        <v>735.9</v>
      </c>
      <c r="F143" s="128">
        <f t="shared" si="0"/>
        <v>303.30502000000001</v>
      </c>
      <c r="G143" s="21"/>
      <c r="H143" s="27"/>
      <c r="I143" s="28"/>
      <c r="J143" s="28"/>
    </row>
    <row r="144" spans="3:10">
      <c r="C144" s="79" t="s">
        <v>270</v>
      </c>
      <c r="D144" s="79" t="s">
        <v>249</v>
      </c>
      <c r="E144" s="91">
        <v>593</v>
      </c>
      <c r="F144" s="128">
        <f t="shared" si="0"/>
        <v>303.30502000000001</v>
      </c>
      <c r="G144" s="21"/>
      <c r="H144" s="27"/>
      <c r="I144" s="28"/>
      <c r="J144" s="28"/>
    </row>
    <row r="145" spans="3:10">
      <c r="C145" s="79" t="s">
        <v>271</v>
      </c>
      <c r="D145" s="79" t="s">
        <v>249</v>
      </c>
      <c r="E145" s="91">
        <v>503.05</v>
      </c>
      <c r="F145" s="128">
        <f t="shared" si="0"/>
        <v>303.30502000000001</v>
      </c>
      <c r="G145" s="21"/>
      <c r="H145" s="27"/>
      <c r="I145" s="28"/>
      <c r="J145" s="28"/>
    </row>
    <row r="146" spans="3:10">
      <c r="C146" s="79" t="s">
        <v>272</v>
      </c>
      <c r="D146" s="79" t="s">
        <v>249</v>
      </c>
      <c r="E146" s="91">
        <v>1211.8</v>
      </c>
      <c r="F146" s="128">
        <f t="shared" si="0"/>
        <v>303.30502000000001</v>
      </c>
      <c r="G146" s="21"/>
      <c r="H146" s="27"/>
      <c r="I146" s="28"/>
      <c r="J146" s="28"/>
    </row>
    <row r="147" spans="3:10">
      <c r="C147" s="79" t="s">
        <v>273</v>
      </c>
      <c r="D147" s="79" t="s">
        <v>249</v>
      </c>
      <c r="E147" s="91">
        <v>115.12</v>
      </c>
      <c r="F147" s="128">
        <f t="shared" si="0"/>
        <v>303.30502000000001</v>
      </c>
      <c r="G147" s="21"/>
      <c r="H147" s="27"/>
      <c r="I147" s="28"/>
      <c r="J147" s="28"/>
    </row>
    <row r="148" spans="3:10">
      <c r="C148" s="79" t="s">
        <v>274</v>
      </c>
      <c r="D148" s="79" t="s">
        <v>249</v>
      </c>
      <c r="E148" s="91">
        <v>376.55</v>
      </c>
      <c r="F148" s="128">
        <f t="shared" si="0"/>
        <v>303.30502000000001</v>
      </c>
      <c r="G148" s="21"/>
      <c r="H148" s="27"/>
      <c r="I148" s="28"/>
      <c r="J148" s="28"/>
    </row>
    <row r="149" spans="3:10">
      <c r="C149" s="79" t="s">
        <v>275</v>
      </c>
      <c r="D149" s="79" t="s">
        <v>249</v>
      </c>
      <c r="E149" s="91">
        <v>3515</v>
      </c>
      <c r="F149" s="128">
        <f t="shared" si="0"/>
        <v>303.30502000000001</v>
      </c>
      <c r="G149" s="21"/>
      <c r="H149" s="27"/>
      <c r="I149" s="28"/>
      <c r="J149" s="28"/>
    </row>
    <row r="150" spans="3:10">
      <c r="C150" s="79" t="s">
        <v>276</v>
      </c>
      <c r="D150" s="79" t="s">
        <v>249</v>
      </c>
      <c r="E150" s="91">
        <v>497.9</v>
      </c>
      <c r="F150" s="128">
        <f t="shared" si="0"/>
        <v>303.30502000000001</v>
      </c>
      <c r="G150" s="21"/>
      <c r="H150" s="27"/>
      <c r="I150" s="28"/>
      <c r="J150" s="28"/>
    </row>
    <row r="151" spans="3:10">
      <c r="C151" s="79" t="s">
        <v>277</v>
      </c>
      <c r="D151" s="79" t="s">
        <v>249</v>
      </c>
      <c r="E151" s="91">
        <v>678.65</v>
      </c>
      <c r="F151" s="128">
        <f t="shared" si="0"/>
        <v>303.30502000000001</v>
      </c>
      <c r="G151" s="21"/>
      <c r="H151" s="27"/>
      <c r="I151" s="28"/>
      <c r="J151" s="28"/>
    </row>
    <row r="152" spans="3:10">
      <c r="C152" s="79" t="s">
        <v>278</v>
      </c>
      <c r="D152" s="79" t="s">
        <v>249</v>
      </c>
      <c r="E152" s="91">
        <v>2394.1</v>
      </c>
      <c r="F152" s="128">
        <f t="shared" si="0"/>
        <v>303.30502000000001</v>
      </c>
      <c r="G152" s="21"/>
      <c r="H152" s="27"/>
      <c r="I152" s="28"/>
      <c r="J152" s="28"/>
    </row>
    <row r="153" spans="3:10">
      <c r="C153" s="79" t="s">
        <v>279</v>
      </c>
      <c r="D153" s="79" t="s">
        <v>249</v>
      </c>
      <c r="E153" s="91">
        <v>1221.9000000000001</v>
      </c>
      <c r="F153" s="128">
        <f t="shared" si="0"/>
        <v>303.30502000000001</v>
      </c>
      <c r="G153" s="21"/>
      <c r="H153" s="27"/>
      <c r="I153" s="28"/>
      <c r="J153" s="28"/>
    </row>
    <row r="154" spans="3:10">
      <c r="C154" s="79" t="s">
        <v>280</v>
      </c>
      <c r="D154" s="79" t="s">
        <v>249</v>
      </c>
      <c r="E154" s="91">
        <v>251.9</v>
      </c>
      <c r="F154" s="128">
        <f t="shared" si="0"/>
        <v>303.30502000000001</v>
      </c>
      <c r="G154" s="21"/>
      <c r="H154" s="27"/>
      <c r="I154" s="28"/>
      <c r="J154" s="28"/>
    </row>
    <row r="155" spans="3:10">
      <c r="C155" s="79" t="s">
        <v>281</v>
      </c>
      <c r="D155" s="79" t="s">
        <v>249</v>
      </c>
      <c r="E155" s="91">
        <v>1315.2</v>
      </c>
      <c r="F155" s="128">
        <f t="shared" si="0"/>
        <v>303.30502000000001</v>
      </c>
      <c r="G155" s="21"/>
      <c r="H155" s="27"/>
      <c r="I155" s="28"/>
      <c r="J155" s="28"/>
    </row>
    <row r="156" spans="3:10">
      <c r="C156" s="79" t="s">
        <v>282</v>
      </c>
      <c r="D156" s="79" t="s">
        <v>249</v>
      </c>
      <c r="E156" s="91">
        <v>387.1</v>
      </c>
      <c r="F156" s="128">
        <f t="shared" si="0"/>
        <v>303.30502000000001</v>
      </c>
      <c r="G156" s="21"/>
      <c r="H156" s="27"/>
      <c r="I156" s="28"/>
      <c r="J156" s="28"/>
    </row>
    <row r="157" spans="3:10">
      <c r="C157" s="79" t="s">
        <v>283</v>
      </c>
      <c r="D157" s="79" t="s">
        <v>249</v>
      </c>
      <c r="E157" s="91">
        <v>1118.5</v>
      </c>
      <c r="F157" s="128">
        <f t="shared" si="0"/>
        <v>303.30502000000001</v>
      </c>
      <c r="G157" s="21"/>
      <c r="H157" s="27"/>
      <c r="I157" s="28"/>
      <c r="J157" s="28"/>
    </row>
    <row r="158" spans="3:10">
      <c r="C158" s="79" t="s">
        <v>284</v>
      </c>
      <c r="D158" s="79" t="s">
        <v>249</v>
      </c>
      <c r="E158" s="91">
        <v>76.53</v>
      </c>
      <c r="F158" s="128">
        <f t="shared" si="0"/>
        <v>303.30502000000001</v>
      </c>
      <c r="G158" s="21"/>
      <c r="H158" s="27"/>
      <c r="I158" s="28"/>
      <c r="J158" s="28"/>
    </row>
    <row r="159" spans="3:10">
      <c r="C159" s="79" t="s">
        <v>285</v>
      </c>
      <c r="D159" s="79" t="s">
        <v>249</v>
      </c>
      <c r="E159" s="91">
        <v>296.55</v>
      </c>
      <c r="F159" s="128">
        <f t="shared" si="0"/>
        <v>303.30502000000001</v>
      </c>
      <c r="G159" s="21"/>
      <c r="H159" s="27"/>
      <c r="I159" s="28"/>
      <c r="J159" s="28"/>
    </row>
    <row r="160" spans="3:10">
      <c r="C160" s="79" t="s">
        <v>286</v>
      </c>
      <c r="D160" s="79" t="s">
        <v>249</v>
      </c>
      <c r="E160" s="91">
        <v>1128.7</v>
      </c>
      <c r="F160" s="128">
        <f t="shared" si="0"/>
        <v>303.30502000000001</v>
      </c>
      <c r="G160" s="21"/>
      <c r="H160" s="27"/>
      <c r="I160" s="28"/>
      <c r="J160" s="28"/>
    </row>
    <row r="161" spans="3:10">
      <c r="C161" s="79" t="s">
        <v>287</v>
      </c>
      <c r="D161" s="79" t="s">
        <v>249</v>
      </c>
      <c r="E161" s="91">
        <v>100.98</v>
      </c>
      <c r="F161" s="128">
        <f t="shared" si="0"/>
        <v>303.30502000000001</v>
      </c>
      <c r="G161" s="21"/>
      <c r="H161" s="27"/>
      <c r="I161" s="28"/>
      <c r="J161" s="28"/>
    </row>
    <row r="162" spans="3:10">
      <c r="C162" s="79" t="s">
        <v>288</v>
      </c>
      <c r="D162" s="79" t="s">
        <v>249</v>
      </c>
      <c r="E162" s="91">
        <v>291.3</v>
      </c>
      <c r="F162" s="128">
        <f t="shared" si="0"/>
        <v>303.30502000000001</v>
      </c>
      <c r="G162" s="21"/>
      <c r="H162" s="27"/>
      <c r="I162" s="28"/>
      <c r="J162" s="28"/>
    </row>
    <row r="163" spans="3:10">
      <c r="C163" s="79" t="s">
        <v>289</v>
      </c>
      <c r="D163" s="79" t="s">
        <v>249</v>
      </c>
      <c r="E163" s="91">
        <v>984.3</v>
      </c>
      <c r="F163" s="128">
        <f t="shared" si="0"/>
        <v>303.30502000000001</v>
      </c>
      <c r="G163" s="21"/>
      <c r="H163" s="27"/>
      <c r="I163" s="28"/>
      <c r="J163" s="28"/>
    </row>
    <row r="164" spans="3:10">
      <c r="C164" s="79" t="s">
        <v>290</v>
      </c>
      <c r="D164" s="79" t="s">
        <v>249</v>
      </c>
      <c r="E164" s="91">
        <v>875.5</v>
      </c>
      <c r="F164" s="128">
        <f t="shared" si="0"/>
        <v>303.30502000000001</v>
      </c>
      <c r="G164" s="21"/>
      <c r="H164" s="27"/>
      <c r="I164" s="28"/>
      <c r="J164" s="28"/>
    </row>
    <row r="165" spans="3:10">
      <c r="C165" s="79" t="s">
        <v>291</v>
      </c>
      <c r="D165" s="79" t="s">
        <v>249</v>
      </c>
      <c r="E165" s="91">
        <v>1765.5</v>
      </c>
      <c r="F165" s="128">
        <f t="shared" si="0"/>
        <v>303.30502000000001</v>
      </c>
      <c r="G165" s="21"/>
      <c r="H165" s="27"/>
      <c r="I165" s="28"/>
      <c r="J165" s="28"/>
    </row>
    <row r="166" spans="3:10">
      <c r="C166" s="79" t="s">
        <v>292</v>
      </c>
      <c r="D166" s="79" t="s">
        <v>249</v>
      </c>
      <c r="E166" s="91">
        <v>1020</v>
      </c>
      <c r="F166" s="128">
        <f t="shared" si="0"/>
        <v>303.30502000000001</v>
      </c>
      <c r="G166" s="21"/>
      <c r="H166" s="27"/>
      <c r="I166" s="28"/>
      <c r="J166" s="28"/>
    </row>
    <row r="167" spans="3:10">
      <c r="C167" s="79" t="s">
        <v>293</v>
      </c>
      <c r="D167" s="79" t="s">
        <v>249</v>
      </c>
      <c r="E167" s="91">
        <v>3962.9</v>
      </c>
      <c r="F167" s="128">
        <f t="shared" si="0"/>
        <v>303.30502000000001</v>
      </c>
      <c r="G167" s="21"/>
      <c r="H167" s="27"/>
      <c r="I167" s="28"/>
      <c r="J167" s="28"/>
    </row>
    <row r="168" spans="3:10">
      <c r="C168" s="79" t="s">
        <v>294</v>
      </c>
      <c r="D168" s="79" t="s">
        <v>249</v>
      </c>
      <c r="E168" s="97">
        <v>1167.5</v>
      </c>
      <c r="F168" s="132">
        <f t="shared" si="0"/>
        <v>303.30502000000001</v>
      </c>
      <c r="G168" s="21"/>
      <c r="H168" s="27"/>
      <c r="I168" s="28"/>
      <c r="J168" s="28"/>
    </row>
    <row r="169" spans="3:10">
      <c r="C169" s="104"/>
      <c r="D169" s="129"/>
      <c r="E169" s="129"/>
      <c r="F169" s="103"/>
      <c r="G169" s="21"/>
      <c r="H169" s="27"/>
      <c r="I169" s="28"/>
      <c r="J169" s="28"/>
    </row>
    <row r="170" spans="3:10">
      <c r="C170" s="105" t="s">
        <v>295</v>
      </c>
      <c r="D170" s="129"/>
      <c r="E170" s="129"/>
      <c r="F170" s="103"/>
      <c r="G170" s="21"/>
      <c r="H170" s="27"/>
      <c r="I170" s="28"/>
      <c r="J170" s="28"/>
    </row>
    <row r="171" spans="3:10">
      <c r="C171" s="104"/>
      <c r="D171" s="129"/>
      <c r="E171" s="129"/>
      <c r="F171" s="103"/>
      <c r="G171" s="21"/>
      <c r="H171" s="27"/>
      <c r="I171" s="28"/>
      <c r="J171" s="28"/>
    </row>
    <row r="172" spans="3:10">
      <c r="C172" s="105" t="s">
        <v>243</v>
      </c>
      <c r="D172" s="129"/>
      <c r="E172" s="129"/>
      <c r="F172" s="103"/>
      <c r="G172" s="21"/>
      <c r="H172" s="27"/>
      <c r="I172" s="28"/>
      <c r="J172" s="28"/>
    </row>
    <row r="173" spans="3:10">
      <c r="C173" s="106" t="s">
        <v>244</v>
      </c>
      <c r="D173" s="130">
        <v>0</v>
      </c>
      <c r="E173" s="129"/>
      <c r="F173" s="103"/>
      <c r="G173" s="21"/>
      <c r="H173" s="27"/>
      <c r="I173" s="28"/>
      <c r="J173" s="28"/>
    </row>
    <row r="174" spans="3:10">
      <c r="C174" s="106" t="s">
        <v>245</v>
      </c>
      <c r="D174" s="130">
        <v>156</v>
      </c>
      <c r="E174" s="129"/>
      <c r="F174" s="103"/>
      <c r="G174" s="21"/>
      <c r="H174" s="27"/>
      <c r="I174" s="28"/>
      <c r="J174" s="28"/>
    </row>
    <row r="175" spans="3:10">
      <c r="C175" s="106" t="s">
        <v>246</v>
      </c>
      <c r="D175" s="130">
        <v>0</v>
      </c>
      <c r="E175" s="129"/>
      <c r="F175" s="103"/>
      <c r="G175" s="21"/>
      <c r="H175" s="27"/>
      <c r="I175" s="28"/>
      <c r="J175" s="28"/>
    </row>
    <row r="176" spans="3:10">
      <c r="C176" s="106" t="s">
        <v>247</v>
      </c>
      <c r="D176" s="131">
        <v>101585321.45</v>
      </c>
      <c r="E176" s="129"/>
      <c r="F176" s="103"/>
      <c r="G176" s="21"/>
      <c r="H176" s="27"/>
      <c r="I176" s="28"/>
      <c r="J176" s="28"/>
    </row>
    <row r="177" spans="3:10" ht="21.75" thickBot="1">
      <c r="C177" s="107" t="s">
        <v>248</v>
      </c>
      <c r="D177" s="133">
        <f>D176-D175</f>
        <v>101585321.45</v>
      </c>
      <c r="E177" s="108"/>
      <c r="F177" s="109"/>
      <c r="G177" s="21"/>
      <c r="H177" s="27"/>
      <c r="I177" s="28"/>
      <c r="J177" s="28"/>
    </row>
    <row r="178" spans="3:10">
      <c r="C178" s="25"/>
      <c r="D178" s="26"/>
      <c r="E178" s="26"/>
      <c r="F178" s="26"/>
      <c r="G178" s="21"/>
      <c r="H178" s="27"/>
      <c r="I178" s="28"/>
      <c r="J178" s="28"/>
    </row>
    <row r="179" spans="3:10">
      <c r="C179" s="5" t="s">
        <v>51</v>
      </c>
      <c r="F179" s="6"/>
      <c r="G179" s="7"/>
      <c r="H179" s="7"/>
      <c r="I179" s="7"/>
      <c r="J179" s="7"/>
    </row>
    <row r="180" spans="3:10">
      <c r="C180" s="1" t="s">
        <v>98</v>
      </c>
    </row>
    <row r="181" spans="3:10">
      <c r="C181" s="1" t="s">
        <v>99</v>
      </c>
    </row>
    <row r="182" spans="3:10">
      <c r="C182" s="110" t="s">
        <v>100</v>
      </c>
      <c r="D182" s="110"/>
      <c r="E182" s="110"/>
      <c r="F182" s="110"/>
      <c r="G182" s="110"/>
      <c r="H182" s="110"/>
      <c r="I182" s="110"/>
      <c r="J182" s="110"/>
    </row>
    <row r="183" spans="3:10">
      <c r="C183" s="124" t="s">
        <v>52</v>
      </c>
      <c r="D183" s="124"/>
      <c r="E183" s="124"/>
      <c r="F183" s="124"/>
      <c r="G183" s="124"/>
      <c r="H183" s="124"/>
      <c r="I183" s="124"/>
      <c r="J183" s="124"/>
    </row>
    <row r="184" spans="3:10">
      <c r="C184" s="125" t="s">
        <v>53</v>
      </c>
      <c r="D184" s="125"/>
      <c r="E184" s="125"/>
      <c r="F184" s="125"/>
      <c r="G184" s="125"/>
      <c r="H184" s="125"/>
      <c r="I184" s="125"/>
      <c r="J184" s="125"/>
    </row>
    <row r="185" spans="3:10">
      <c r="F185" s="6"/>
      <c r="G185" s="7"/>
      <c r="H185" s="7"/>
      <c r="I185" s="7"/>
      <c r="J185" s="7"/>
    </row>
    <row r="186" spans="3:10" ht="21.75" thickBot="1">
      <c r="C186" s="30" t="s">
        <v>54</v>
      </c>
      <c r="D186" s="31"/>
      <c r="E186" s="31"/>
      <c r="F186" s="6"/>
      <c r="G186" s="7"/>
      <c r="H186" s="7"/>
      <c r="I186" s="7"/>
      <c r="J186" s="7"/>
    </row>
    <row r="187" spans="3:10" ht="44.25">
      <c r="C187" s="32" t="s">
        <v>55</v>
      </c>
      <c r="D187" s="33" t="s">
        <v>230</v>
      </c>
      <c r="E187" s="33" t="s">
        <v>231</v>
      </c>
      <c r="F187" s="6"/>
      <c r="H187" s="7"/>
      <c r="I187" s="7"/>
      <c r="J187" s="7"/>
    </row>
    <row r="188" spans="3:10">
      <c r="C188" s="34" t="s">
        <v>224</v>
      </c>
      <c r="D188" s="35" t="s">
        <v>235</v>
      </c>
      <c r="E188" s="35">
        <v>10.042400000000001</v>
      </c>
      <c r="F188" s="6"/>
      <c r="H188" s="7"/>
      <c r="I188" s="7"/>
      <c r="J188" s="7"/>
    </row>
    <row r="189" spans="3:10">
      <c r="C189" s="34" t="s">
        <v>225</v>
      </c>
      <c r="D189" s="35" t="s">
        <v>235</v>
      </c>
      <c r="E189" s="35">
        <v>10.042299999999999</v>
      </c>
      <c r="F189" s="6"/>
      <c r="H189" s="7"/>
      <c r="I189" s="7"/>
      <c r="J189" s="7"/>
    </row>
    <row r="190" spans="3:10">
      <c r="C190" s="34" t="s">
        <v>226</v>
      </c>
      <c r="D190" s="35" t="s">
        <v>235</v>
      </c>
      <c r="E190" s="35">
        <v>10.0388</v>
      </c>
      <c r="F190" s="6"/>
      <c r="H190" s="7"/>
      <c r="I190" s="7"/>
      <c r="J190" s="7"/>
    </row>
    <row r="191" spans="3:10">
      <c r="C191" s="34" t="s">
        <v>227</v>
      </c>
      <c r="D191" s="35" t="s">
        <v>235</v>
      </c>
      <c r="E191" s="35">
        <v>10.0388</v>
      </c>
      <c r="F191" s="6"/>
      <c r="H191" s="7"/>
      <c r="I191" s="7"/>
      <c r="J191" s="7"/>
    </row>
    <row r="192" spans="3:10">
      <c r="C192" s="65" t="s">
        <v>232</v>
      </c>
      <c r="F192" s="36"/>
      <c r="H192" s="37"/>
      <c r="I192" s="7"/>
      <c r="J192" s="37"/>
    </row>
    <row r="193" spans="3:10" ht="25.5">
      <c r="C193" s="65" t="s">
        <v>233</v>
      </c>
      <c r="F193" s="36"/>
      <c r="H193" s="37"/>
      <c r="I193" s="7"/>
      <c r="J193" s="37"/>
    </row>
    <row r="194" spans="3:10" ht="25.5">
      <c r="C194" s="5" t="s">
        <v>234</v>
      </c>
      <c r="F194" s="36"/>
      <c r="H194" s="37"/>
      <c r="I194" s="7"/>
      <c r="J194" s="37"/>
    </row>
    <row r="195" spans="3:10">
      <c r="F195" s="36"/>
      <c r="H195" s="37"/>
      <c r="I195" s="7"/>
      <c r="J195" s="37"/>
    </row>
    <row r="196" spans="3:10">
      <c r="C196" s="126" t="s">
        <v>56</v>
      </c>
      <c r="D196" s="126"/>
      <c r="E196" s="126"/>
      <c r="F196" s="126"/>
      <c r="G196" s="126"/>
      <c r="H196" s="126"/>
      <c r="I196" s="126"/>
    </row>
    <row r="197" spans="3:10">
      <c r="C197" s="127" t="s">
        <v>57</v>
      </c>
      <c r="D197" s="127" t="s">
        <v>58</v>
      </c>
      <c r="E197" s="127"/>
      <c r="F197" s="38" t="s">
        <v>59</v>
      </c>
      <c r="G197" s="127" t="s">
        <v>60</v>
      </c>
      <c r="H197" s="127"/>
      <c r="I197" s="127"/>
      <c r="J197" s="39"/>
    </row>
    <row r="198" spans="3:10" ht="63">
      <c r="C198" s="127"/>
      <c r="D198" s="38" t="s">
        <v>61</v>
      </c>
      <c r="E198" s="38" t="s">
        <v>62</v>
      </c>
      <c r="F198" s="38" t="s">
        <v>63</v>
      </c>
      <c r="G198" s="38" t="s">
        <v>61</v>
      </c>
      <c r="H198" s="38" t="s">
        <v>62</v>
      </c>
      <c r="I198" s="38" t="s">
        <v>63</v>
      </c>
      <c r="J198" s="2"/>
    </row>
    <row r="199" spans="3:10">
      <c r="C199" s="40" t="s">
        <v>64</v>
      </c>
      <c r="D199" s="31" t="s">
        <v>65</v>
      </c>
      <c r="E199" s="31" t="s">
        <v>65</v>
      </c>
      <c r="F199" s="31" t="s">
        <v>65</v>
      </c>
      <c r="G199" s="31" t="s">
        <v>65</v>
      </c>
      <c r="H199" s="31" t="s">
        <v>65</v>
      </c>
      <c r="I199" s="41" t="s">
        <v>65</v>
      </c>
    </row>
    <row r="200" spans="3:10">
      <c r="C200" s="40" t="s">
        <v>66</v>
      </c>
      <c r="D200" s="31" t="s">
        <v>65</v>
      </c>
      <c r="E200" s="31" t="s">
        <v>65</v>
      </c>
      <c r="F200" s="31" t="s">
        <v>65</v>
      </c>
      <c r="G200" s="31" t="s">
        <v>65</v>
      </c>
      <c r="H200" s="31" t="s">
        <v>65</v>
      </c>
      <c r="I200" s="41" t="s">
        <v>65</v>
      </c>
    </row>
    <row r="201" spans="3:10">
      <c r="C201" s="40" t="s">
        <v>67</v>
      </c>
      <c r="D201" s="31" t="s">
        <v>65</v>
      </c>
      <c r="E201" s="31" t="s">
        <v>65</v>
      </c>
      <c r="F201" s="31" t="s">
        <v>65</v>
      </c>
      <c r="G201" s="31" t="s">
        <v>65</v>
      </c>
      <c r="H201" s="31" t="s">
        <v>65</v>
      </c>
      <c r="I201" s="41" t="s">
        <v>65</v>
      </c>
      <c r="J201" s="37"/>
    </row>
    <row r="202" spans="3:10">
      <c r="C202" s="40" t="s">
        <v>68</v>
      </c>
      <c r="D202" s="31" t="s">
        <v>65</v>
      </c>
      <c r="E202" s="31" t="s">
        <v>65</v>
      </c>
      <c r="F202" s="31" t="s">
        <v>65</v>
      </c>
      <c r="G202" s="31" t="s">
        <v>65</v>
      </c>
      <c r="H202" s="31" t="s">
        <v>65</v>
      </c>
      <c r="I202" s="41" t="s">
        <v>65</v>
      </c>
      <c r="J202" s="37"/>
    </row>
    <row r="203" spans="3:10" ht="21.75" thickBot="1">
      <c r="C203" s="42" t="s">
        <v>101</v>
      </c>
      <c r="D203" s="43" t="s">
        <v>65</v>
      </c>
      <c r="E203" s="43" t="s">
        <v>65</v>
      </c>
      <c r="F203" s="43" t="s">
        <v>65</v>
      </c>
      <c r="G203" s="43" t="s">
        <v>65</v>
      </c>
      <c r="H203" s="43" t="s">
        <v>65</v>
      </c>
      <c r="I203" s="44" t="s">
        <v>65</v>
      </c>
    </row>
    <row r="204" spans="3:10">
      <c r="C204" s="1" t="s">
        <v>69</v>
      </c>
      <c r="F204" s="36"/>
      <c r="H204" s="37"/>
      <c r="I204" s="7"/>
      <c r="J204" s="37"/>
    </row>
    <row r="205" spans="3:10">
      <c r="C205" s="1" t="s">
        <v>236</v>
      </c>
      <c r="F205" s="36"/>
      <c r="H205" s="37"/>
      <c r="I205" s="7"/>
      <c r="J205" s="37"/>
    </row>
    <row r="206" spans="3:10" ht="21.75" thickBot="1">
      <c r="F206" s="6"/>
      <c r="G206" s="7"/>
      <c r="H206" s="7"/>
      <c r="I206" s="7"/>
      <c r="J206" s="7"/>
    </row>
    <row r="207" spans="3:10" ht="21.75" thickBot="1">
      <c r="C207" s="45" t="s">
        <v>70</v>
      </c>
      <c r="D207" s="74">
        <v>0.76</v>
      </c>
      <c r="E207" s="6"/>
      <c r="F207" s="6"/>
      <c r="G207" s="7"/>
      <c r="H207" s="7"/>
      <c r="I207" s="7"/>
      <c r="J207" s="7"/>
    </row>
    <row r="208" spans="3:10">
      <c r="F208" s="6"/>
      <c r="G208" s="7"/>
      <c r="H208" s="7"/>
      <c r="I208" s="7"/>
      <c r="J208" s="7"/>
    </row>
    <row r="209" spans="3:10">
      <c r="C209" s="8" t="s">
        <v>71</v>
      </c>
      <c r="D209" s="8"/>
      <c r="E209" s="8"/>
      <c r="F209" s="46"/>
      <c r="G209" s="47"/>
      <c r="H209" s="47"/>
      <c r="I209" s="7"/>
      <c r="J209" s="7"/>
    </row>
    <row r="210" spans="3:10">
      <c r="C210" s="8" t="s">
        <v>219</v>
      </c>
      <c r="D210" s="8"/>
      <c r="E210" s="8"/>
      <c r="F210" s="48"/>
      <c r="G210" s="47"/>
      <c r="H210" s="47"/>
      <c r="I210" s="7"/>
      <c r="J210" s="7"/>
    </row>
    <row r="211" spans="3:10">
      <c r="C211" s="8" t="s">
        <v>237</v>
      </c>
      <c r="D211" s="8"/>
      <c r="E211" s="8"/>
      <c r="F211" s="48"/>
      <c r="G211" s="47"/>
      <c r="H211" s="47"/>
      <c r="I211" s="7"/>
      <c r="J211" s="7"/>
    </row>
    <row r="212" spans="3:10">
      <c r="C212" s="8" t="s">
        <v>72</v>
      </c>
      <c r="D212" s="8"/>
      <c r="E212" s="8"/>
      <c r="F212" s="48"/>
      <c r="G212" s="47"/>
      <c r="H212" s="47"/>
      <c r="I212" s="7"/>
      <c r="J212" s="7"/>
    </row>
    <row r="213" spans="3:10">
      <c r="C213" s="8" t="s">
        <v>73</v>
      </c>
      <c r="D213" s="8"/>
      <c r="E213" s="8"/>
      <c r="F213" s="48"/>
      <c r="G213" s="47"/>
      <c r="H213" s="47"/>
      <c r="I213" s="7"/>
      <c r="J213" s="7"/>
    </row>
    <row r="214" spans="3:10">
      <c r="C214" s="8" t="s">
        <v>74</v>
      </c>
      <c r="D214" s="8"/>
      <c r="E214" s="8"/>
      <c r="F214" s="48"/>
      <c r="G214" s="47"/>
      <c r="H214" s="47"/>
      <c r="I214" s="7"/>
      <c r="J214" s="7"/>
    </row>
    <row r="215" spans="3:10">
      <c r="C215" s="8" t="s">
        <v>296</v>
      </c>
      <c r="D215" s="8"/>
      <c r="E215" s="8"/>
      <c r="F215" s="48"/>
      <c r="G215" s="47"/>
      <c r="H215" s="47"/>
      <c r="I215" s="7"/>
      <c r="J215" s="7"/>
    </row>
    <row r="216" spans="3:10">
      <c r="C216" s="8" t="s">
        <v>220</v>
      </c>
      <c r="D216" s="8"/>
      <c r="E216" s="8"/>
      <c r="F216" s="48"/>
      <c r="G216" s="47"/>
      <c r="H216" s="47"/>
      <c r="I216" s="7"/>
      <c r="J216" s="7"/>
    </row>
    <row r="217" spans="3:10">
      <c r="C217" s="8" t="s">
        <v>75</v>
      </c>
      <c r="D217" s="8"/>
      <c r="E217" s="8"/>
      <c r="F217" s="46"/>
      <c r="G217" s="47"/>
      <c r="H217" s="47"/>
      <c r="I217" s="7"/>
      <c r="J217" s="7"/>
    </row>
    <row r="218" spans="3:10">
      <c r="C218" s="8" t="s">
        <v>221</v>
      </c>
      <c r="D218" s="8"/>
      <c r="E218" s="8"/>
      <c r="F218" s="48"/>
      <c r="G218" s="47"/>
      <c r="H218" s="47"/>
      <c r="I218" s="7"/>
      <c r="J218" s="7"/>
    </row>
    <row r="219" spans="3:10">
      <c r="C219" s="8" t="s">
        <v>76</v>
      </c>
      <c r="D219" s="8"/>
      <c r="E219" s="8"/>
      <c r="F219" s="46"/>
      <c r="G219" s="47"/>
      <c r="H219" s="47"/>
      <c r="I219" s="7"/>
      <c r="J219" s="7"/>
    </row>
    <row r="220" spans="3:10">
      <c r="C220" s="8" t="s">
        <v>222</v>
      </c>
      <c r="D220" s="8"/>
      <c r="E220" s="8"/>
      <c r="F220" s="46"/>
      <c r="G220" s="47"/>
      <c r="H220" s="47"/>
      <c r="I220" s="7"/>
      <c r="J220" s="7"/>
    </row>
    <row r="221" spans="3:10">
      <c r="C221" s="8" t="s">
        <v>77</v>
      </c>
      <c r="D221" s="8"/>
      <c r="E221" s="8"/>
      <c r="F221" s="46"/>
      <c r="G221" s="47"/>
      <c r="H221" s="47"/>
      <c r="I221" s="7"/>
      <c r="J221" s="7"/>
    </row>
    <row r="222" spans="3:10">
      <c r="C222" s="8" t="s">
        <v>223</v>
      </c>
      <c r="D222" s="8"/>
      <c r="E222" s="8"/>
      <c r="F222" s="6"/>
      <c r="G222" s="7"/>
      <c r="H222" s="7"/>
      <c r="I222" s="7"/>
      <c r="J222" s="7"/>
    </row>
    <row r="223" spans="3:10">
      <c r="C223" s="8"/>
      <c r="D223" s="16"/>
      <c r="E223" s="16"/>
      <c r="F223" s="6"/>
      <c r="G223" s="7"/>
      <c r="H223" s="7"/>
      <c r="I223" s="7"/>
      <c r="J223" s="7"/>
    </row>
    <row r="224" spans="3:10" ht="23.25">
      <c r="C224" s="5" t="s">
        <v>31</v>
      </c>
      <c r="F224" s="6"/>
      <c r="G224" s="7"/>
      <c r="H224" s="7"/>
      <c r="I224" s="7"/>
      <c r="J224" s="7"/>
    </row>
    <row r="225" spans="3:10">
      <c r="F225" s="6"/>
      <c r="G225" s="7"/>
      <c r="H225" s="7"/>
      <c r="I225" s="7"/>
      <c r="J225" s="7"/>
    </row>
    <row r="226" spans="3:10">
      <c r="F226" s="6"/>
      <c r="G226" s="7"/>
      <c r="H226" s="7"/>
      <c r="I226" s="7"/>
      <c r="J226" s="7"/>
    </row>
    <row r="227" spans="3:10">
      <c r="F227" s="6"/>
      <c r="G227" s="7"/>
      <c r="H227" s="7"/>
      <c r="I227" s="7"/>
      <c r="J227" s="7"/>
    </row>
    <row r="228" spans="3:10">
      <c r="F228" s="6"/>
      <c r="G228" s="7"/>
      <c r="H228" s="7"/>
      <c r="I228" s="7"/>
      <c r="J228" s="7"/>
    </row>
    <row r="229" spans="3:10">
      <c r="F229" s="6"/>
      <c r="G229" s="7"/>
      <c r="H229" s="7"/>
      <c r="I229" s="7"/>
      <c r="J229" s="7"/>
    </row>
    <row r="230" spans="3:10">
      <c r="F230" s="6"/>
      <c r="G230" s="7"/>
      <c r="H230" s="7"/>
      <c r="I230" s="7"/>
      <c r="J230" s="7"/>
    </row>
    <row r="231" spans="3:10">
      <c r="F231" s="6"/>
      <c r="G231" s="7"/>
      <c r="H231" s="7"/>
      <c r="I231" s="7"/>
      <c r="J231" s="7"/>
    </row>
    <row r="232" spans="3:10">
      <c r="F232" s="6"/>
      <c r="G232" s="7"/>
      <c r="H232" s="7"/>
      <c r="I232" s="7"/>
      <c r="J232" s="7"/>
    </row>
    <row r="233" spans="3:10">
      <c r="F233" s="6"/>
      <c r="G233" s="7"/>
      <c r="H233" s="7"/>
      <c r="I233" s="7"/>
      <c r="J233" s="7"/>
    </row>
    <row r="234" spans="3:10">
      <c r="F234" s="6"/>
      <c r="G234" s="7"/>
      <c r="H234" s="7"/>
      <c r="I234" s="7"/>
      <c r="J234" s="7"/>
    </row>
    <row r="235" spans="3:10">
      <c r="F235" s="6"/>
      <c r="G235" s="7"/>
      <c r="H235" s="7"/>
      <c r="I235" s="7"/>
      <c r="J235" s="7"/>
    </row>
    <row r="236" spans="3:10">
      <c r="F236" s="6"/>
      <c r="G236" s="7"/>
      <c r="H236" s="7"/>
      <c r="I236" s="7"/>
      <c r="J236" s="7"/>
    </row>
    <row r="237" spans="3:10" ht="115.5" customHeight="1">
      <c r="C237" s="123" t="s">
        <v>32</v>
      </c>
      <c r="D237" s="123"/>
      <c r="E237" s="123"/>
      <c r="F237" s="123"/>
      <c r="G237" s="123"/>
      <c r="H237" s="123"/>
      <c r="I237" s="123"/>
      <c r="J237" s="123"/>
    </row>
  </sheetData>
  <mergeCells count="12">
    <mergeCell ref="C237:J237"/>
    <mergeCell ref="C183:J183"/>
    <mergeCell ref="C184:J184"/>
    <mergeCell ref="C196:I196"/>
    <mergeCell ref="C197:C198"/>
    <mergeCell ref="D197:E197"/>
    <mergeCell ref="G197:I197"/>
    <mergeCell ref="C182:J182"/>
    <mergeCell ref="C3:J3"/>
    <mergeCell ref="D4:J4"/>
    <mergeCell ref="D5:J5"/>
    <mergeCell ref="D6:J6"/>
  </mergeCells>
  <pageMargins left="0.7" right="0.7" top="0.75" bottom="0.75" header="0.3" footer="0.3"/>
  <headerFooter>
    <oddFooter xml:space="preserve">&amp;C_x000D_&amp;1#&amp;"Aptos"&amp;10&amp;K000000  For internal use only 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7169d-d977-49eb-8535-5e71eca92dd3" xsi:nil="true"/>
    <lcf76f155ced4ddcb4097134ff3c332f xmlns="3815a291-0dc2-4599-80d7-6d019a01f3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E1E0B75DEC4C87B6F04205DFC11A" ma:contentTypeVersion="11" ma:contentTypeDescription="Create a new document." ma:contentTypeScope="" ma:versionID="67284d0039eb4a44bd0b69d84bbbbc74">
  <xsd:schema xmlns:xsd="http://www.w3.org/2001/XMLSchema" xmlns:xs="http://www.w3.org/2001/XMLSchema" xmlns:p="http://schemas.microsoft.com/office/2006/metadata/properties" xmlns:ns2="3815a291-0dc2-4599-80d7-6d019a01f3c8" xmlns:ns3="3a87169d-d977-49eb-8535-5e71eca92dd3" targetNamespace="http://schemas.microsoft.com/office/2006/metadata/properties" ma:root="true" ma:fieldsID="a7e155f1afc177afd590b3d70219b585" ns2:_="" ns3:_="">
    <xsd:import namespace="3815a291-0dc2-4599-80d7-6d019a01f3c8"/>
    <xsd:import namespace="3a87169d-d977-49eb-8535-5e71eca92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a291-0dc2-4599-80d7-6d019a01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169d-d977-49eb-8535-5e71eca92d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2f36e-275f-4940-8457-d065f70c50a3}" ma:internalName="TaxCatchAll" ma:showField="CatchAllData" ma:web="3a87169d-d977-49eb-8535-5e71eca92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9FAD6-DE9F-49F7-91FC-96F3E3E7E589}">
  <ds:schemaRefs>
    <ds:schemaRef ds:uri="http://purl.org/dc/dcmitype/"/>
    <ds:schemaRef ds:uri="http://www.w3.org/XML/1998/namespace"/>
    <ds:schemaRef ds:uri="8ba7f8a6-1a63-44fc-b529-def3b4dfcd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4b4c768-332d-409a-82e2-d2ac8e04a5f1"/>
    <ds:schemaRef ds:uri="http://schemas.microsoft.com/office/2006/metadata/properties"/>
    <ds:schemaRef ds:uri="3a87169d-d977-49eb-8535-5e71eca92dd3"/>
    <ds:schemaRef ds:uri="3815a291-0dc2-4599-80d7-6d019a01f3c8"/>
  </ds:schemaRefs>
</ds:datastoreItem>
</file>

<file path=customXml/itemProps2.xml><?xml version="1.0" encoding="utf-8"?>
<ds:datastoreItem xmlns:ds="http://schemas.openxmlformats.org/officeDocument/2006/customXml" ds:itemID="{7078316F-0CE8-4D35-8E3C-11EE0CE25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5a291-0dc2-4599-80d7-6d019a01f3c8"/>
    <ds:schemaRef ds:uri="3a87169d-d977-49eb-8535-5e71eca92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CMARB_March2026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2026-04-07T08:38:00Z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0x010100F668E1E0B75DEC4C87B6F04205DFC11A</vt:lpwstr>
  </property>
  <property fmtid="{D5CDD505-2E9C-101B-9397-08002B2CF9AE}" pid="3" name="MediaServiceImageTags">
    <vt:lpwstr/>
  </property>
  <property fmtid="{D5CDD505-2E9C-101B-9397-08002B2CF9AE}" pid="4" name="MSIP_Label_af1741f6-9e47-426e-a683-937c37d4ebc5_Enabled">
    <vt:lpwstr>true</vt:lpwstr>
  </property>
  <property fmtid="{D5CDD505-2E9C-101B-9397-08002B2CF9AE}" pid="5" name="MSIP_Label_af1741f6-9e47-426e-a683-937c37d4ebc5_SetDate">
    <vt:lpwstr>2025-12-05T11:58:14Z</vt:lpwstr>
  </property>
  <property fmtid="{D5CDD505-2E9C-101B-9397-08002B2CF9AE}" pid="6" name="MSIP_Label_af1741f6-9e47-426e-a683-937c37d4ebc5_Method">
    <vt:lpwstr>Privileged</vt:lpwstr>
  </property>
  <property fmtid="{D5CDD505-2E9C-101B-9397-08002B2CF9AE}" pid="7" name="MSIP_Label_af1741f6-9e47-426e-a683-937c37d4ebc5_Name">
    <vt:lpwstr>af1741f6-9e47-426e-a683-937c37d4ebc5</vt:lpwstr>
  </property>
  <property fmtid="{D5CDD505-2E9C-101B-9397-08002B2CF9AE}" pid="8" name="MSIP_Label_af1741f6-9e47-426e-a683-937c37d4ebc5_SiteId">
    <vt:lpwstr>1e9b61e8-e590-4abc-b1af-24125e330d2a</vt:lpwstr>
  </property>
  <property fmtid="{D5CDD505-2E9C-101B-9397-08002B2CF9AE}" pid="9" name="MSIP_Label_af1741f6-9e47-426e-a683-937c37d4ebc5_ActionId">
    <vt:lpwstr>3d1a04ef-6964-4dde-a45c-00ba8788eb7d</vt:lpwstr>
  </property>
  <property fmtid="{D5CDD505-2E9C-101B-9397-08002B2CF9AE}" pid="10" name="MSIP_Label_af1741f6-9e47-426e-a683-937c37d4ebc5_ContentBits">
    <vt:lpwstr>3</vt:lpwstr>
  </property>
  <property fmtid="{D5CDD505-2E9C-101B-9397-08002B2CF9AE}" pid="11" name="MSIP_Label_af1741f6-9e47-426e-a683-937c37d4ebc5_Tag">
    <vt:lpwstr>10, 0, 1, 1</vt:lpwstr>
  </property>
</Properties>
</file>